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RZETARGI 2025\OG.261.5.2025 Sprzatanie 2026-2027\"/>
    </mc:Choice>
  </mc:AlternateContent>
  <bookViews>
    <workbookView xWindow="0" yWindow="0" windowWidth="28800" windowHeight="126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Arkusz1!$A$1:$N$246</definedName>
  </definedNames>
  <calcPr calcId="162913"/>
</workbook>
</file>

<file path=xl/calcChain.xml><?xml version="1.0" encoding="utf-8"?>
<calcChain xmlns="http://schemas.openxmlformats.org/spreadsheetml/2006/main">
  <c r="K158" i="1" l="1"/>
  <c r="K155" i="1"/>
  <c r="M110" i="1" l="1"/>
  <c r="L99" i="1"/>
  <c r="L105" i="1"/>
  <c r="L104" i="1"/>
  <c r="L103" i="1"/>
  <c r="L68" i="1"/>
  <c r="L66" i="1"/>
  <c r="L62" i="1"/>
  <c r="L5" i="1" l="1"/>
  <c r="J240" i="1"/>
  <c r="J245" i="1" s="1"/>
  <c r="I244" i="1"/>
  <c r="I245" i="1" s="1"/>
  <c r="H242" i="1"/>
  <c r="H241" i="1"/>
  <c r="G243" i="1"/>
  <c r="G245" i="1" s="1"/>
  <c r="E245" i="1"/>
  <c r="H245" i="1" l="1"/>
  <c r="M83" i="1"/>
  <c r="M82" i="1"/>
  <c r="E212" i="1" l="1"/>
  <c r="E227" i="1"/>
  <c r="J233" i="1"/>
  <c r="H229" i="1"/>
  <c r="H230" i="1"/>
  <c r="H231" i="1"/>
  <c r="H228" i="1"/>
  <c r="E232" i="1"/>
  <c r="J232" i="1" s="1"/>
  <c r="J226" i="1"/>
  <c r="J225" i="1"/>
  <c r="G224" i="1"/>
  <c r="I223" i="1"/>
  <c r="I222" i="1"/>
  <c r="G218" i="1"/>
  <c r="J220" i="1"/>
  <c r="J219" i="1"/>
  <c r="E217" i="1"/>
  <c r="I217" i="1" s="1"/>
  <c r="I218" i="1"/>
  <c r="I216" i="1"/>
  <c r="I215" i="1"/>
  <c r="I214" i="1"/>
  <c r="K213" i="1"/>
  <c r="K202" i="1" s="1"/>
  <c r="E221" i="1" l="1"/>
  <c r="H202" i="1"/>
  <c r="E234" i="1"/>
  <c r="J210" i="1"/>
  <c r="J211" i="1"/>
  <c r="J209" i="1"/>
  <c r="I204" i="1"/>
  <c r="I205" i="1"/>
  <c r="I206" i="1"/>
  <c r="I207" i="1"/>
  <c r="I203" i="1"/>
  <c r="G208" i="1"/>
  <c r="G202" i="1" s="1"/>
  <c r="N202" i="1"/>
  <c r="M202" i="1"/>
  <c r="I202" i="1" l="1"/>
  <c r="J202" i="1"/>
  <c r="E202" i="1" l="1"/>
  <c r="E235" i="1" s="1"/>
  <c r="I40" i="1"/>
  <c r="I59" i="1" s="1"/>
  <c r="H170" i="1"/>
  <c r="H169" i="1"/>
  <c r="H160" i="1"/>
  <c r="H159" i="1"/>
  <c r="H156" i="1"/>
  <c r="H126" i="1"/>
  <c r="H113" i="1"/>
  <c r="H112" i="1"/>
  <c r="H84" i="1"/>
  <c r="I72" i="1"/>
  <c r="H70" i="1"/>
  <c r="H41" i="1"/>
  <c r="H33" i="1"/>
  <c r="H32" i="1"/>
  <c r="H31" i="1"/>
  <c r="H30" i="1"/>
  <c r="H15" i="1"/>
  <c r="H16" i="1"/>
  <c r="H14" i="1"/>
  <c r="H12" i="1"/>
  <c r="N119" i="1"/>
  <c r="N115" i="1"/>
  <c r="N116" i="1"/>
  <c r="N114" i="1"/>
  <c r="N87" i="1"/>
  <c r="N42" i="1"/>
  <c r="K109" i="1"/>
  <c r="K65" i="1"/>
  <c r="K64" i="1"/>
  <c r="J188" i="1"/>
  <c r="J189" i="1"/>
  <c r="J190" i="1"/>
  <c r="J191" i="1"/>
  <c r="J192" i="1"/>
  <c r="J193" i="1"/>
  <c r="J187" i="1"/>
  <c r="J57" i="1"/>
  <c r="G172" i="1"/>
  <c r="G171" i="1"/>
  <c r="G127" i="1"/>
  <c r="G125" i="1"/>
  <c r="G97" i="1"/>
  <c r="G98" i="1"/>
  <c r="G96" i="1"/>
  <c r="G71" i="1"/>
  <c r="G69" i="1"/>
  <c r="G22" i="1"/>
  <c r="G34" i="1"/>
  <c r="G29" i="1"/>
  <c r="G28" i="1"/>
  <c r="H39" i="1"/>
  <c r="H38" i="1"/>
  <c r="H37" i="1"/>
  <c r="H24" i="1"/>
  <c r="H25" i="1"/>
  <c r="H23" i="1"/>
  <c r="H21" i="1"/>
  <c r="H20" i="1"/>
  <c r="H8" i="1"/>
  <c r="H7" i="1"/>
  <c r="H6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73" i="1"/>
  <c r="I162" i="1"/>
  <c r="I163" i="1"/>
  <c r="I164" i="1"/>
  <c r="I165" i="1"/>
  <c r="I166" i="1"/>
  <c r="I167" i="1"/>
  <c r="I161" i="1"/>
  <c r="I157" i="1"/>
  <c r="I145" i="1"/>
  <c r="I129" i="1"/>
  <c r="I130" i="1"/>
  <c r="I131" i="1"/>
  <c r="I132" i="1"/>
  <c r="I133" i="1"/>
  <c r="I134" i="1"/>
  <c r="I135" i="1"/>
  <c r="I136" i="1"/>
  <c r="I137" i="1"/>
  <c r="I138" i="1"/>
  <c r="I128" i="1"/>
  <c r="I124" i="1"/>
  <c r="I123" i="1"/>
  <c r="I101" i="1"/>
  <c r="I102" i="1"/>
  <c r="I106" i="1"/>
  <c r="I107" i="1"/>
  <c r="I108" i="1"/>
  <c r="I100" i="1"/>
  <c r="I85" i="1"/>
  <c r="I74" i="1"/>
  <c r="I75" i="1"/>
  <c r="I76" i="1"/>
  <c r="I77" i="1"/>
  <c r="I78" i="1"/>
  <c r="I79" i="1"/>
  <c r="I80" i="1"/>
  <c r="I73" i="1"/>
  <c r="I61" i="1"/>
  <c r="K168" i="1"/>
  <c r="K148" i="1"/>
  <c r="K147" i="1"/>
  <c r="K146" i="1"/>
  <c r="K144" i="1"/>
  <c r="K143" i="1"/>
  <c r="K142" i="1"/>
  <c r="K141" i="1"/>
  <c r="K95" i="1"/>
  <c r="I154" i="1" l="1"/>
  <c r="I122" i="1"/>
  <c r="I194" i="1"/>
  <c r="I195" i="1"/>
  <c r="G5" i="1"/>
  <c r="H5" i="1"/>
  <c r="J150" i="1"/>
  <c r="J151" i="1"/>
  <c r="J152" i="1"/>
  <c r="J149" i="1"/>
  <c r="J118" i="1"/>
  <c r="J117" i="1"/>
  <c r="J88" i="1"/>
  <c r="J89" i="1"/>
  <c r="J91" i="1"/>
  <c r="J92" i="1"/>
  <c r="J93" i="1"/>
  <c r="J86" i="1"/>
  <c r="N90" i="1"/>
  <c r="N52" i="1"/>
  <c r="N53" i="1"/>
  <c r="N54" i="1"/>
  <c r="N55" i="1"/>
  <c r="N51" i="1"/>
  <c r="J121" i="1"/>
  <c r="J120" i="1"/>
  <c r="M56" i="1" l="1"/>
  <c r="M50" i="1"/>
  <c r="M49" i="1"/>
  <c r="M48" i="1"/>
  <c r="M47" i="1"/>
  <c r="M46" i="1"/>
  <c r="M45" i="1"/>
  <c r="M44" i="1"/>
  <c r="J43" i="1"/>
  <c r="J36" i="1"/>
  <c r="J35" i="1"/>
  <c r="J27" i="1"/>
  <c r="J11" i="1"/>
  <c r="J10" i="1"/>
  <c r="M5" i="1" l="1"/>
  <c r="E26" i="1"/>
  <c r="J26" i="1" s="1"/>
  <c r="E194" i="1"/>
  <c r="E153" i="1" l="1"/>
  <c r="E139" i="1"/>
  <c r="E111" i="1"/>
  <c r="K111" i="1" s="1"/>
  <c r="K5" i="1" s="1"/>
  <c r="J153" i="1" l="1"/>
  <c r="J5" i="1" s="1"/>
  <c r="E122" i="1"/>
  <c r="E154" i="1"/>
  <c r="E81" i="1"/>
  <c r="I81" i="1" s="1"/>
  <c r="I94" i="1" s="1"/>
  <c r="I5" i="1" s="1"/>
  <c r="E94" i="1" l="1"/>
  <c r="N5" i="1"/>
  <c r="E5" i="1" s="1"/>
  <c r="E59" i="1" l="1"/>
  <c r="E195" i="1" l="1"/>
  <c r="E197" i="1" s="1"/>
  <c r="E246" i="1" s="1"/>
</calcChain>
</file>

<file path=xl/sharedStrings.xml><?xml version="1.0" encoding="utf-8"?>
<sst xmlns="http://schemas.openxmlformats.org/spreadsheetml/2006/main" count="776" uniqueCount="249">
  <si>
    <t>L.p</t>
  </si>
  <si>
    <t xml:space="preserve">Nr drzwi </t>
  </si>
  <si>
    <t xml:space="preserve">Nazwa pomieszczenia </t>
  </si>
  <si>
    <t>Powierzchnia  m2</t>
  </si>
  <si>
    <t>021.</t>
  </si>
  <si>
    <t>020.</t>
  </si>
  <si>
    <t xml:space="preserve">SR </t>
  </si>
  <si>
    <t xml:space="preserve">piwnica </t>
  </si>
  <si>
    <t xml:space="preserve">SR Archiwum </t>
  </si>
  <si>
    <t>04.</t>
  </si>
  <si>
    <t>05.</t>
  </si>
  <si>
    <t>06.</t>
  </si>
  <si>
    <t>07.</t>
  </si>
  <si>
    <t>08.</t>
  </si>
  <si>
    <t>09.</t>
  </si>
  <si>
    <t>010.</t>
  </si>
  <si>
    <t>011.</t>
  </si>
  <si>
    <t>012.</t>
  </si>
  <si>
    <t>013.</t>
  </si>
  <si>
    <t>014.</t>
  </si>
  <si>
    <t>E</t>
  </si>
  <si>
    <t>C1</t>
  </si>
  <si>
    <t>C2</t>
  </si>
  <si>
    <t>K1</t>
  </si>
  <si>
    <t>K2</t>
  </si>
  <si>
    <t>023.</t>
  </si>
  <si>
    <t>D</t>
  </si>
  <si>
    <t>018.</t>
  </si>
  <si>
    <t>B</t>
  </si>
  <si>
    <t>022.</t>
  </si>
  <si>
    <t>C</t>
  </si>
  <si>
    <t>K3</t>
  </si>
  <si>
    <t>POLICJA - Szatnia</t>
  </si>
  <si>
    <t>POLICJA - OCHRONA</t>
  </si>
  <si>
    <t xml:space="preserve">POLICJA CELA  - 6 szt. </t>
  </si>
  <si>
    <t xml:space="preserve">komunikacja </t>
  </si>
  <si>
    <t xml:space="preserve">SO - magazyn </t>
  </si>
  <si>
    <t xml:space="preserve">Adwokaci </t>
  </si>
  <si>
    <t xml:space="preserve">Prokutarorzy </t>
  </si>
  <si>
    <t xml:space="preserve">OCHRONA Pająk </t>
  </si>
  <si>
    <t xml:space="preserve">SO Archiwum OF </t>
  </si>
  <si>
    <t>SO Archiwum Sądu</t>
  </si>
  <si>
    <t>013A</t>
  </si>
  <si>
    <t xml:space="preserve">Aneks Socjalny </t>
  </si>
  <si>
    <t xml:space="preserve">SO Archiwum </t>
  </si>
  <si>
    <t>Komunikacja do Sali 113</t>
  </si>
  <si>
    <t xml:space="preserve">Cele do Sali 113 </t>
  </si>
  <si>
    <t>Cele do Sali 113</t>
  </si>
  <si>
    <t>SO Archiwum - korytarz</t>
  </si>
  <si>
    <t>SO Archiwum - WC</t>
  </si>
  <si>
    <t xml:space="preserve">Serwerownia - SO i SR </t>
  </si>
  <si>
    <t>SO - magazyn Informatyków</t>
  </si>
  <si>
    <t>Klatka schodowa</t>
  </si>
  <si>
    <t xml:space="preserve">SO garaż na 2 stanowiska </t>
  </si>
  <si>
    <t xml:space="preserve">POLICJA - gabinet </t>
  </si>
  <si>
    <t>parter</t>
  </si>
  <si>
    <t xml:space="preserve">Winda </t>
  </si>
  <si>
    <t xml:space="preserve">Maszynownia windy </t>
  </si>
  <si>
    <t>SO Archiwum zakładowe</t>
  </si>
  <si>
    <t xml:space="preserve">POLICJA - Komunikacja </t>
  </si>
  <si>
    <t>K4</t>
  </si>
  <si>
    <t>POLICJA WC dla aresztantów</t>
  </si>
  <si>
    <t>SR Archiwum - 1go Maja 45</t>
  </si>
  <si>
    <t>POLICJA - Klatka schodowa do 116 i 6</t>
  </si>
  <si>
    <t>SO pom. kierowców (Wejscie główne)</t>
  </si>
  <si>
    <t>Magazyn SO (przy II wyjściu na dziedziniec)</t>
  </si>
  <si>
    <t>SO Archiwum - nowe dobudowane</t>
  </si>
  <si>
    <t>POLICJA - Klatka schodowa do aresztu</t>
  </si>
  <si>
    <t xml:space="preserve">Parter </t>
  </si>
  <si>
    <t>OCHRONA główne wejście</t>
  </si>
  <si>
    <t xml:space="preserve">Czytelnia Akt </t>
  </si>
  <si>
    <t xml:space="preserve">SR - Sala Rozpraw </t>
  </si>
  <si>
    <t xml:space="preserve">SO - BOI </t>
  </si>
  <si>
    <t xml:space="preserve">Zejście do Policji </t>
  </si>
  <si>
    <t xml:space="preserve">SR - BOI </t>
  </si>
  <si>
    <t xml:space="preserve">pom. dla sprzątaczek </t>
  </si>
  <si>
    <t xml:space="preserve">SO - KASA </t>
  </si>
  <si>
    <t xml:space="preserve">SR Sekretariat </t>
  </si>
  <si>
    <t>SO - KRK</t>
  </si>
  <si>
    <t xml:space="preserve">SO - Archiwista </t>
  </si>
  <si>
    <t xml:space="preserve">SO - Magazyn dowodów rzeczowych </t>
  </si>
  <si>
    <t xml:space="preserve">SO -Biuro Podawcze </t>
  </si>
  <si>
    <t>A</t>
  </si>
  <si>
    <t xml:space="preserve">K3 </t>
  </si>
  <si>
    <t xml:space="preserve">Komunikacja - korytarz </t>
  </si>
  <si>
    <t>Komunikacja</t>
  </si>
  <si>
    <t>Komunikacja - klatka</t>
  </si>
  <si>
    <t>Korytarz</t>
  </si>
  <si>
    <t>SO Kancelaria Tajna</t>
  </si>
  <si>
    <t xml:space="preserve">SO - Prezes SO </t>
  </si>
  <si>
    <t xml:space="preserve">SO - Kierownik OA </t>
  </si>
  <si>
    <t xml:space="preserve">SO - Wiceprezes SO </t>
  </si>
  <si>
    <t>SO - SSK</t>
  </si>
  <si>
    <t xml:space="preserve">SO - Referat Wizytacyjny </t>
  </si>
  <si>
    <t>SO - Kurator Okręgowy</t>
  </si>
  <si>
    <t>SO - Sala konferencyjna</t>
  </si>
  <si>
    <t>SO - OA</t>
  </si>
  <si>
    <t xml:space="preserve">SO - Magazyn Zielona Zabudowa </t>
  </si>
  <si>
    <t>Cela od 116</t>
  </si>
  <si>
    <t>SO Sala Rozpraw</t>
  </si>
  <si>
    <t>SO - Sala Rozpraw</t>
  </si>
  <si>
    <t>F</t>
  </si>
  <si>
    <t>SO - Sekretariat</t>
  </si>
  <si>
    <t>Pomieszczenie dla sprzątaczek</t>
  </si>
  <si>
    <t>SR - Sekretariat</t>
  </si>
  <si>
    <t>SO - Sędzia SO</t>
  </si>
  <si>
    <t>Pokój Mediacji</t>
  </si>
  <si>
    <t>SR - Sala Rozpraw</t>
  </si>
  <si>
    <t>SO - BHP + Inspektor ds. obronności</t>
  </si>
  <si>
    <t>300A</t>
  </si>
  <si>
    <t>312A</t>
  </si>
  <si>
    <t>G</t>
  </si>
  <si>
    <t xml:space="preserve">SO - Informatycy </t>
  </si>
  <si>
    <t>SO - Pomieszczenie gospod. OI</t>
  </si>
  <si>
    <t>SO - Pomieszczenie gospodarcze</t>
  </si>
  <si>
    <t>SO - Pomieszczenie gospodarcze przy Sali 312</t>
  </si>
  <si>
    <t>SO - Sędzia /Asystenci</t>
  </si>
  <si>
    <t>SO - Sędzia</t>
  </si>
  <si>
    <t>SR - Sędzia</t>
  </si>
  <si>
    <t xml:space="preserve">SR Archiwum - </t>
  </si>
  <si>
    <t xml:space="preserve">SR ARCHIWUM </t>
  </si>
  <si>
    <t xml:space="preserve">kondygnacja </t>
  </si>
  <si>
    <t xml:space="preserve">SO - pom kierowców - wykazane w piwnicy </t>
  </si>
  <si>
    <t xml:space="preserve">I piętro </t>
  </si>
  <si>
    <t xml:space="preserve">II piętro </t>
  </si>
  <si>
    <t xml:space="preserve">Poddasze </t>
  </si>
  <si>
    <t>SR - Sekretariat/Asystenci</t>
  </si>
  <si>
    <t xml:space="preserve">POLICJA - ŚLUZA </t>
  </si>
  <si>
    <t xml:space="preserve">Klatka schodowa - do 116 i 5 </t>
  </si>
  <si>
    <t>Klatka schodowa - do 113</t>
  </si>
  <si>
    <t xml:space="preserve">Klatka schodowa - główna </t>
  </si>
  <si>
    <t>Klatka schodowa - boczna przy windzie</t>
  </si>
  <si>
    <t xml:space="preserve">Klatka schodowa - wejście główne do bramek </t>
  </si>
  <si>
    <t>SR - Archiwum + biuro ok 14,21 +30 m2 Archiw</t>
  </si>
  <si>
    <t xml:space="preserve">SR Archiwum - część biurowa </t>
  </si>
  <si>
    <t>SO - magazyn x 3 pom. Konserwator SO ( 1 biuro)</t>
  </si>
  <si>
    <t>WC -  2 umywalki</t>
  </si>
  <si>
    <t>WC - 2 WC + 1 prysznic</t>
  </si>
  <si>
    <t>POLICJA - WC (WC + pisuar+prysznic + umywalka)</t>
  </si>
  <si>
    <t xml:space="preserve">WC niepełnosprawnych  (WC + umywalka) </t>
  </si>
  <si>
    <t xml:space="preserve">WC - publiczne ( 2 WC + umywalka) </t>
  </si>
  <si>
    <t xml:space="preserve">WC  ( 3 WC + 2 umywalki) </t>
  </si>
  <si>
    <t xml:space="preserve">WC ( 2WC + 2 umywalki) </t>
  </si>
  <si>
    <t xml:space="preserve">SO - WC Prezes SO (WC+ umywalka) </t>
  </si>
  <si>
    <t xml:space="preserve">WC publicze (2 WC + umywalka) </t>
  </si>
  <si>
    <t xml:space="preserve">WC pracwników (3WC + 2 umywalki) </t>
  </si>
  <si>
    <t xml:space="preserve">WC ( WC + umywalka) </t>
  </si>
  <si>
    <t>WC (WC + umywalka + pisuar)</t>
  </si>
  <si>
    <t>SO - Pomieszczenie gospodarcze przy Sali 300</t>
  </si>
  <si>
    <t>WĘZEŁ CIEPLNY nie sprzątamy pom EPEC</t>
  </si>
  <si>
    <t xml:space="preserve">Pomieszczenie EPEC - nie sprzątamy </t>
  </si>
  <si>
    <t xml:space="preserve">ARCHIWA , POM.TECHNICZNE, MAGAZYNY, 1 x rok               (serwis dzienny) </t>
  </si>
  <si>
    <t xml:space="preserve"> KOMUNIKACJA  (codziennie II zmiana + serwis dzienny doraźnie)</t>
  </si>
  <si>
    <t>Powierzchnia pomieszczeń  do sprzątania  - Plac Konstytucji 1 (m2)</t>
  </si>
  <si>
    <t>Rodzaj podłogi</t>
  </si>
  <si>
    <t>betonowa</t>
  </si>
  <si>
    <t xml:space="preserve"> płytki gres</t>
  </si>
  <si>
    <t>płytki gres</t>
  </si>
  <si>
    <t>tarket</t>
  </si>
  <si>
    <t>płytki</t>
  </si>
  <si>
    <t>wykładzina dywanowa</t>
  </si>
  <si>
    <t>-</t>
  </si>
  <si>
    <t>parkiet drewniany</t>
  </si>
  <si>
    <t>płytki ceramiczne</t>
  </si>
  <si>
    <t xml:space="preserve">kamień </t>
  </si>
  <si>
    <t>panele</t>
  </si>
  <si>
    <t xml:space="preserve">panele </t>
  </si>
  <si>
    <t>płytki  gres</t>
  </si>
  <si>
    <t>deska barlinecka</t>
  </si>
  <si>
    <t>panele 5 kl.</t>
  </si>
  <si>
    <t>tarket/płytki</t>
  </si>
  <si>
    <t xml:space="preserve">tarket </t>
  </si>
  <si>
    <t>tarket - płytki</t>
  </si>
  <si>
    <t xml:space="preserve">WYKAZ POMIESZCZEŃ DO SPRZĄTANIA </t>
  </si>
  <si>
    <t xml:space="preserve">82-300 Elbląg </t>
  </si>
  <si>
    <t xml:space="preserve">Plac Konstytucji 1 </t>
  </si>
  <si>
    <t xml:space="preserve">ul. Gen. K. Pułaskiego 1. </t>
  </si>
  <si>
    <t>2. LOKALIZACJA - Opiniodawczy Zespół Sądowych Specjalistów</t>
  </si>
  <si>
    <t xml:space="preserve">1. LOKALIZACJA - Sąd Okręgowy , Sąd Rejonowy </t>
  </si>
  <si>
    <t>WC , SANITARIATY, POM. SOCJALNE  codziennie (serwis dzienny w razie potrzeby  + II zmiana)</t>
  </si>
  <si>
    <t xml:space="preserve">ARCHIWA , POM.TECHNICZNE, WĘZEŁ c.o., 1 x rok               (serwis dzienny) </t>
  </si>
  <si>
    <t xml:space="preserve">  BIURA, GABINETY, SALA SZKOLEŃ, POCZEKALNIA  (codziennie II zmiana  + serwis dzienny doraźnie)</t>
  </si>
  <si>
    <t>Sekretariat - biuro</t>
  </si>
  <si>
    <t>Kierownik - biuro</t>
  </si>
  <si>
    <t>SALA TESTÓW - SZKOLEŃ</t>
  </si>
  <si>
    <t xml:space="preserve">Weranda - biuro </t>
  </si>
  <si>
    <t xml:space="preserve">Poczekalnia </t>
  </si>
  <si>
    <t xml:space="preserve">Komunikacja </t>
  </si>
  <si>
    <t>wyk. dywanowa +płytki</t>
  </si>
  <si>
    <t xml:space="preserve">płytki </t>
  </si>
  <si>
    <t>płytki + dywan</t>
  </si>
  <si>
    <t>wykładzina PCV</t>
  </si>
  <si>
    <t xml:space="preserve">Komunikacja - Wiatrołap </t>
  </si>
  <si>
    <t>Komunikacja - Klatka schodowa 15 stopni x 0,31 m x 1 m</t>
  </si>
  <si>
    <t>02.</t>
  </si>
  <si>
    <t>01.</t>
  </si>
  <si>
    <t>I piętro</t>
  </si>
  <si>
    <t xml:space="preserve">TARAS </t>
  </si>
  <si>
    <t>00.</t>
  </si>
  <si>
    <t xml:space="preserve">Taras </t>
  </si>
  <si>
    <t>1.08.</t>
  </si>
  <si>
    <t>Gabinet specjalisty - biuro</t>
  </si>
  <si>
    <t>1.07.</t>
  </si>
  <si>
    <t>1.06.</t>
  </si>
  <si>
    <t>1.03.</t>
  </si>
  <si>
    <t>1.05.</t>
  </si>
  <si>
    <t>WC dla niepełnosprawnych (1wc + 1 umywalka) przewijak</t>
  </si>
  <si>
    <t>WC (1WC + umywalka )</t>
  </si>
  <si>
    <t>1.01.</t>
  </si>
  <si>
    <t>2.01.</t>
  </si>
  <si>
    <t>Gabinet lekarza - biuro + pom pomocnicze</t>
  </si>
  <si>
    <t>Poddasze</t>
  </si>
  <si>
    <t>2.04.</t>
  </si>
  <si>
    <t>2.03.</t>
  </si>
  <si>
    <t>2.02.</t>
  </si>
  <si>
    <t xml:space="preserve">WC ( 1 umywalka + 1 WC) </t>
  </si>
  <si>
    <t>Komunikacja - Klatka schodowa 16 stopni x 0,31 m x 1 m</t>
  </si>
  <si>
    <t>Nr pom.</t>
  </si>
  <si>
    <t>Piwnica</t>
  </si>
  <si>
    <t>Pomieszczenie gospodarcze</t>
  </si>
  <si>
    <t>1.04.</t>
  </si>
  <si>
    <t xml:space="preserve">Archiwum </t>
  </si>
  <si>
    <t xml:space="preserve">Węzeł c.o. </t>
  </si>
  <si>
    <t>K.0</t>
  </si>
  <si>
    <t xml:space="preserve">Komunikacja z przedsionkiem </t>
  </si>
  <si>
    <t>Komunikacja - Klatka schodowa 11 stopni x 0,31 m x 1 m</t>
  </si>
  <si>
    <t>Powierzchnia pomieszczeń  do sprzątania  - ul. Pułaskiego 1</t>
  </si>
  <si>
    <t xml:space="preserve">3. LOKALIZACJA - Mieszkanie służbowe </t>
  </si>
  <si>
    <t>ul. Hetmańska 4/1</t>
  </si>
  <si>
    <t xml:space="preserve">WC </t>
  </si>
  <si>
    <t>POKOJE</t>
  </si>
  <si>
    <t>KUCHNIA</t>
  </si>
  <si>
    <t xml:space="preserve"> KOMUNIKACJA   korytarz</t>
  </si>
  <si>
    <t>Łazienka (prysznic , 1 WC 1 umywalka)</t>
  </si>
  <si>
    <t xml:space="preserve">Kuchnia ( 1 zlewozmywak , 1 płyta indukcyjna) szafki </t>
  </si>
  <si>
    <t>Pokój nr 1 - 1 łóżko</t>
  </si>
  <si>
    <t>Korytarz - przedpokój</t>
  </si>
  <si>
    <t>Powierzchnia do sprzątania ul. Hetmańska 4/1</t>
  </si>
  <si>
    <t>Łącznie - 3 lokalizacje</t>
  </si>
  <si>
    <t>BIURA (codziennie II zmiana)</t>
  </si>
  <si>
    <t xml:space="preserve">  POLICJA ,   KRK , ARCHIWUM BIURO , KANCELARIA TAJNA          (codziennie serwis dzienny) </t>
  </si>
  <si>
    <t xml:space="preserve">  BIURA, GABINETY, SEKRETARIATY  (codziennie II zmiana   + serwis dzienny doraźnie)   </t>
  </si>
  <si>
    <t>WC , SANITARIATY, POM. SOCJALNE  codziennie (serwis dzienny  + II zmiana)</t>
  </si>
  <si>
    <t>SO - Sala rozpraw</t>
  </si>
  <si>
    <t xml:space="preserve">SO - Sala rozpraw </t>
  </si>
  <si>
    <t xml:space="preserve">  SALE ROZPRAW - 15 sal   (codziennie  II zmiana + serwis dzienny doraźnie) </t>
  </si>
  <si>
    <t xml:space="preserve">Pokój nr 2 - 1 łóżko </t>
  </si>
  <si>
    <r>
      <rPr>
        <b/>
        <sz val="18"/>
        <color rgb="FF00B0F0"/>
        <rFont val="Arial"/>
        <family val="2"/>
        <charset val="238"/>
      </rPr>
      <t xml:space="preserve">Załącznik NR 1 do Opisu przedmiotu zamówienia </t>
    </r>
    <r>
      <rPr>
        <sz val="18"/>
        <color theme="1"/>
        <rFont val="Arial"/>
        <family val="2"/>
        <charset val="238"/>
      </rPr>
      <t xml:space="preserve"> -  1. Tabela – powierzchnia do utrzymania czystości – ELBLĄG – Lokalizacja 1,2,3,  OG.261.5.2025</t>
    </r>
  </si>
  <si>
    <t xml:space="preserve">Sprzątanie  1 x w tygodniu  POLICJA, KLATKI DO SAL ROZPRAW + CELE DO SAL               (serwis dzienny) WC 5 x w tygodniu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</si>
</sst>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8"/>
      <color theme="1"/>
      <name val="Arial"/>
      <family val="2"/>
      <charset val="238"/>
    </font>
    <font>
      <b/>
      <sz val="18"/>
      <color rgb="FF00B0F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/>
    <xf numFmtId="164" fontId="2" fillId="0" borderId="1" xfId="1" applyFont="1" applyBorder="1"/>
    <xf numFmtId="164" fontId="2" fillId="0" borderId="0" xfId="1" applyFont="1"/>
    <xf numFmtId="0" fontId="2" fillId="2" borderId="1" xfId="0" applyFont="1" applyFill="1" applyBorder="1"/>
    <xf numFmtId="0" fontId="3" fillId="0" borderId="0" xfId="0" applyFont="1" applyAlignment="1">
      <alignment horizontal="center"/>
    </xf>
    <xf numFmtId="164" fontId="5" fillId="2" borderId="1" xfId="1" applyFont="1" applyFill="1" applyBorder="1"/>
    <xf numFmtId="0" fontId="2" fillId="0" borderId="0" xfId="0" applyFont="1" applyAlignment="1">
      <alignment horizontal="center" vertical="center"/>
    </xf>
    <xf numFmtId="164" fontId="5" fillId="2" borderId="5" xfId="1" applyFont="1" applyFill="1" applyBorder="1"/>
    <xf numFmtId="0" fontId="6" fillId="4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5" fillId="4" borderId="5" xfId="1" applyFont="1" applyFill="1" applyBorder="1"/>
    <xf numFmtId="164" fontId="2" fillId="2" borderId="0" xfId="1" applyFont="1" applyFill="1"/>
    <xf numFmtId="0" fontId="8" fillId="0" borderId="1" xfId="0" applyFont="1" applyBorder="1"/>
    <xf numFmtId="164" fontId="10" fillId="4" borderId="1" xfId="1" applyFont="1" applyFill="1" applyBorder="1" applyAlignment="1">
      <alignment horizontal="center" vertical="center"/>
    </xf>
    <xf numFmtId="164" fontId="10" fillId="4" borderId="1" xfId="1" applyFont="1" applyFill="1" applyBorder="1" applyAlignment="1">
      <alignment horizontal="center" vertical="center" wrapText="1"/>
    </xf>
    <xf numFmtId="164" fontId="11" fillId="4" borderId="1" xfId="1" applyFont="1" applyFill="1" applyBorder="1" applyAlignment="1">
      <alignment horizontal="center" vertical="center"/>
    </xf>
    <xf numFmtId="164" fontId="11" fillId="2" borderId="5" xfId="1" applyFont="1" applyFill="1" applyBorder="1"/>
    <xf numFmtId="0" fontId="4" fillId="0" borderId="0" xfId="0" applyFont="1"/>
    <xf numFmtId="0" fontId="6" fillId="4" borderId="2" xfId="0" applyFont="1" applyFill="1" applyBorder="1" applyAlignment="1">
      <alignment horizontal="center" vertical="center" wrapText="1"/>
    </xf>
    <xf numFmtId="164" fontId="10" fillId="4" borderId="2" xfId="1" applyFont="1" applyFill="1" applyBorder="1" applyAlignment="1">
      <alignment horizontal="center" vertical="center"/>
    </xf>
    <xf numFmtId="164" fontId="11" fillId="4" borderId="2" xfId="1" applyFont="1" applyFill="1" applyBorder="1" applyAlignment="1">
      <alignment horizontal="center" vertical="center"/>
    </xf>
    <xf numFmtId="164" fontId="10" fillId="4" borderId="2" xfId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4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wrapText="1"/>
    </xf>
    <xf numFmtId="164" fontId="11" fillId="4" borderId="6" xfId="0" applyNumberFormat="1" applyFont="1" applyFill="1" applyBorder="1" applyAlignment="1">
      <alignment wrapText="1"/>
    </xf>
    <xf numFmtId="0" fontId="13" fillId="4" borderId="1" xfId="0" applyFont="1" applyFill="1" applyBorder="1"/>
    <xf numFmtId="0" fontId="13" fillId="4" borderId="1" xfId="0" applyFont="1" applyFill="1" applyBorder="1" applyAlignment="1">
      <alignment wrapText="1"/>
    </xf>
    <xf numFmtId="164" fontId="8" fillId="4" borderId="1" xfId="1" applyFont="1" applyFill="1" applyBorder="1"/>
    <xf numFmtId="0" fontId="8" fillId="4" borderId="1" xfId="0" applyFont="1" applyFill="1" applyBorder="1"/>
    <xf numFmtId="0" fontId="2" fillId="0" borderId="0" xfId="0" applyFont="1" applyBorder="1"/>
    <xf numFmtId="0" fontId="2" fillId="2" borderId="0" xfId="0" applyFont="1" applyFill="1" applyBorder="1"/>
    <xf numFmtId="164" fontId="2" fillId="0" borderId="0" xfId="1" applyFont="1" applyBorder="1"/>
    <xf numFmtId="0" fontId="0" fillId="0" borderId="0" xfId="0" applyBorder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13" fillId="0" borderId="1" xfId="1" applyFont="1" applyBorder="1" applyAlignment="1">
      <alignment horizontal="center" vertical="center"/>
    </xf>
    <xf numFmtId="164" fontId="13" fillId="0" borderId="5" xfId="1" applyFont="1" applyBorder="1" applyAlignment="1">
      <alignment horizontal="center" vertical="center"/>
    </xf>
    <xf numFmtId="164" fontId="14" fillId="2" borderId="5" xfId="1" applyFont="1" applyFill="1" applyBorder="1" applyAlignment="1">
      <alignment horizontal="center" vertical="center" wrapText="1"/>
    </xf>
    <xf numFmtId="164" fontId="14" fillId="0" borderId="5" xfId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4" fillId="0" borderId="1" xfId="0" applyFont="1" applyBorder="1"/>
    <xf numFmtId="164" fontId="8" fillId="0" borderId="1" xfId="1" applyFont="1" applyBorder="1"/>
    <xf numFmtId="164" fontId="13" fillId="0" borderId="5" xfId="1" applyFont="1" applyBorder="1"/>
    <xf numFmtId="164" fontId="8" fillId="2" borderId="5" xfId="1" applyFont="1" applyFill="1" applyBorder="1"/>
    <xf numFmtId="164" fontId="8" fillId="0" borderId="5" xfId="1" applyFont="1" applyBorder="1"/>
    <xf numFmtId="0" fontId="8" fillId="2" borderId="1" xfId="0" applyFont="1" applyFill="1" applyBorder="1"/>
    <xf numFmtId="0" fontId="5" fillId="0" borderId="1" xfId="0" applyFont="1" applyBorder="1" applyAlignment="1">
      <alignment horizontal="center"/>
    </xf>
    <xf numFmtId="164" fontId="8" fillId="0" borderId="1" xfId="0" applyNumberFormat="1" applyFont="1" applyBorder="1"/>
    <xf numFmtId="164" fontId="8" fillId="2" borderId="1" xfId="0" applyNumberFormat="1" applyFont="1" applyFill="1" applyBorder="1"/>
    <xf numFmtId="164" fontId="13" fillId="0" borderId="5" xfId="1" applyFont="1" applyBorder="1" applyAlignment="1">
      <alignment wrapText="1"/>
    </xf>
    <xf numFmtId="0" fontId="8" fillId="3" borderId="1" xfId="0" applyFont="1" applyFill="1" applyBorder="1" applyAlignment="1">
      <alignment horizontal="center" vertical="center"/>
    </xf>
    <xf numFmtId="164" fontId="5" fillId="3" borderId="1" xfId="1" applyFont="1" applyFill="1" applyBorder="1"/>
    <xf numFmtId="164" fontId="11" fillId="3" borderId="5" xfId="1" applyFont="1" applyFill="1" applyBorder="1"/>
    <xf numFmtId="0" fontId="8" fillId="0" borderId="0" xfId="0" applyFont="1"/>
    <xf numFmtId="164" fontId="13" fillId="0" borderId="8" xfId="1" applyFont="1" applyBorder="1" applyAlignment="1">
      <alignment horizontal="center" vertical="center"/>
    </xf>
    <xf numFmtId="164" fontId="8" fillId="2" borderId="8" xfId="1" applyFont="1" applyFill="1" applyBorder="1"/>
    <xf numFmtId="164" fontId="8" fillId="0" borderId="8" xfId="1" applyFont="1" applyBorder="1"/>
    <xf numFmtId="164" fontId="13" fillId="0" borderId="9" xfId="1" applyFont="1" applyBorder="1" applyAlignment="1">
      <alignment horizontal="center" vertical="center"/>
    </xf>
    <xf numFmtId="164" fontId="8" fillId="2" borderId="9" xfId="1" applyFont="1" applyFill="1" applyBorder="1"/>
    <xf numFmtId="164" fontId="8" fillId="0" borderId="9" xfId="1" applyFont="1" applyBorder="1"/>
    <xf numFmtId="0" fontId="14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8" fillId="3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164" fontId="13" fillId="0" borderId="1" xfId="0" applyNumberFormat="1" applyFont="1" applyBorder="1"/>
    <xf numFmtId="164" fontId="13" fillId="2" borderId="1" xfId="0" applyNumberFormat="1" applyFont="1" applyFill="1" applyBorder="1"/>
    <xf numFmtId="164" fontId="13" fillId="0" borderId="1" xfId="1" applyFont="1" applyBorder="1"/>
    <xf numFmtId="0" fontId="13" fillId="0" borderId="1" xfId="0" applyFont="1" applyBorder="1"/>
    <xf numFmtId="164" fontId="13" fillId="0" borderId="1" xfId="1" applyFont="1" applyBorder="1" applyAlignment="1">
      <alignment horizontal="center" vertical="center" wrapText="1"/>
    </xf>
    <xf numFmtId="164" fontId="13" fillId="0" borderId="5" xfId="1" applyFont="1" applyBorder="1" applyAlignment="1">
      <alignment horizontal="center" vertical="center" wrapText="1"/>
    </xf>
    <xf numFmtId="164" fontId="13" fillId="2" borderId="5" xfId="1" applyFont="1" applyFill="1" applyBorder="1" applyAlignment="1">
      <alignment horizontal="center" vertical="center" wrapText="1"/>
    </xf>
    <xf numFmtId="0" fontId="13" fillId="2" borderId="1" xfId="0" applyFont="1" applyFill="1" applyBorder="1"/>
    <xf numFmtId="164" fontId="10" fillId="4" borderId="1" xfId="1" applyFont="1" applyFill="1" applyBorder="1" applyAlignment="1">
      <alignment horizontal="center" wrapText="1"/>
    </xf>
    <xf numFmtId="164" fontId="11" fillId="4" borderId="5" xfId="1" applyFont="1" applyFill="1" applyBorder="1" applyAlignment="1">
      <alignment horizontal="center" wrapText="1"/>
    </xf>
    <xf numFmtId="0" fontId="13" fillId="7" borderId="0" xfId="0" applyFont="1" applyFill="1" applyAlignment="1">
      <alignment horizontal="center" vertical="center"/>
    </xf>
    <xf numFmtId="0" fontId="14" fillId="7" borderId="0" xfId="0" applyFont="1" applyFill="1"/>
    <xf numFmtId="0" fontId="6" fillId="7" borderId="0" xfId="0" applyFont="1" applyFill="1" applyAlignment="1">
      <alignment horizontal="center"/>
    </xf>
    <xf numFmtId="0" fontId="13" fillId="7" borderId="0" xfId="0" applyFont="1" applyFill="1"/>
    <xf numFmtId="164" fontId="13" fillId="7" borderId="0" xfId="1" applyFont="1" applyFill="1"/>
    <xf numFmtId="0" fontId="13" fillId="7" borderId="1" xfId="0" applyFont="1" applyFill="1" applyBorder="1"/>
    <xf numFmtId="164" fontId="13" fillId="7" borderId="1" xfId="1" applyFont="1" applyFill="1" applyBorder="1"/>
    <xf numFmtId="0" fontId="6" fillId="0" borderId="1" xfId="0" applyFont="1" applyBorder="1" applyAlignment="1">
      <alignment horizontal="center"/>
    </xf>
    <xf numFmtId="164" fontId="14" fillId="0" borderId="1" xfId="1" applyFont="1" applyBorder="1"/>
    <xf numFmtId="164" fontId="15" fillId="0" borderId="1" xfId="1" applyFont="1" applyBorder="1"/>
    <xf numFmtId="164" fontId="8" fillId="2" borderId="1" xfId="1" applyFont="1" applyFill="1" applyBorder="1"/>
    <xf numFmtId="164" fontId="6" fillId="4" borderId="1" xfId="1" applyFont="1" applyFill="1" applyBorder="1"/>
    <xf numFmtId="164" fontId="13" fillId="4" borderId="1" xfId="1" applyFont="1" applyFill="1" applyBorder="1"/>
    <xf numFmtId="164" fontId="8" fillId="4" borderId="1" xfId="0" applyNumberFormat="1" applyFont="1" applyFill="1" applyBorder="1"/>
    <xf numFmtId="16" fontId="6" fillId="0" borderId="1" xfId="0" applyNumberFormat="1" applyFont="1" applyBorder="1" applyAlignment="1">
      <alignment horizontal="center"/>
    </xf>
    <xf numFmtId="164" fontId="11" fillId="4" borderId="1" xfId="1" applyFont="1" applyFill="1" applyBorder="1"/>
    <xf numFmtId="164" fontId="5" fillId="4" borderId="1" xfId="1" applyFont="1" applyFill="1" applyBorder="1"/>
    <xf numFmtId="164" fontId="13" fillId="2" borderId="1" xfId="1" applyFont="1" applyFill="1" applyBorder="1"/>
    <xf numFmtId="164" fontId="14" fillId="2" borderId="1" xfId="1" applyFont="1" applyFill="1" applyBorder="1"/>
    <xf numFmtId="164" fontId="14" fillId="0" borderId="1" xfId="0" applyNumberFormat="1" applyFont="1" applyBorder="1"/>
    <xf numFmtId="0" fontId="1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6" fillId="0" borderId="0" xfId="0" applyFont="1" applyAlignment="1">
      <alignment horizontal="center"/>
    </xf>
    <xf numFmtId="0" fontId="13" fillId="0" borderId="0" xfId="0" applyFont="1"/>
    <xf numFmtId="164" fontId="13" fillId="0" borderId="0" xfId="1" applyFont="1"/>
    <xf numFmtId="164" fontId="13" fillId="2" borderId="0" xfId="1" applyFont="1" applyFill="1"/>
    <xf numFmtId="0" fontId="13" fillId="0" borderId="0" xfId="0" applyFont="1" applyBorder="1"/>
    <xf numFmtId="0" fontId="13" fillId="2" borderId="0" xfId="0" applyFont="1" applyFill="1" applyBorder="1"/>
    <xf numFmtId="164" fontId="13" fillId="0" borderId="0" xfId="1" applyFont="1" applyBorder="1"/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164" fontId="8" fillId="6" borderId="1" xfId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wrapText="1"/>
    </xf>
    <xf numFmtId="0" fontId="14" fillId="4" borderId="6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 wrapText="1"/>
    </xf>
    <xf numFmtId="0" fontId="13" fillId="4" borderId="6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4" fillId="4" borderId="5" xfId="0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164" fontId="9" fillId="5" borderId="1" xfId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164" fontId="8" fillId="2" borderId="2" xfId="1" applyFont="1" applyFill="1" applyBorder="1" applyAlignment="1">
      <alignment horizontal="center" vertical="center"/>
    </xf>
    <xf numFmtId="164" fontId="8" fillId="2" borderId="4" xfId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8" fillId="0" borderId="2" xfId="1" applyFont="1" applyBorder="1" applyAlignment="1">
      <alignment horizontal="center" vertical="center"/>
    </xf>
    <xf numFmtId="164" fontId="8" fillId="0" borderId="4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35"/>
  <sheetViews>
    <sheetView tabSelected="1" workbookViewId="0">
      <selection activeCell="Q4" sqref="Q4"/>
    </sheetView>
  </sheetViews>
  <sheetFormatPr defaultRowHeight="15.75" x14ac:dyDescent="0.25"/>
  <cols>
    <col min="1" max="1" width="8.140625" style="9" customWidth="1"/>
    <col min="2" max="2" width="12.5703125" style="22" customWidth="1"/>
    <col min="3" max="3" width="10.28515625" style="7" customWidth="1"/>
    <col min="4" max="4" width="58.85546875" style="1" customWidth="1"/>
    <col min="5" max="5" width="20.7109375" style="5" customWidth="1"/>
    <col min="6" max="6" width="24" style="5" customWidth="1"/>
    <col min="7" max="7" width="17.7109375" style="16" customWidth="1"/>
    <col min="8" max="8" width="18.28515625" style="5" customWidth="1"/>
    <col min="9" max="9" width="21.140625" style="16" customWidth="1"/>
    <col min="10" max="10" width="19.85546875" style="3" customWidth="1"/>
    <col min="11" max="12" width="19.85546875" style="6" customWidth="1"/>
    <col min="13" max="13" width="18.85546875" style="4" customWidth="1"/>
    <col min="14" max="14" width="21.7109375" style="3" customWidth="1"/>
  </cols>
  <sheetData>
    <row r="1" spans="1:14" ht="38.25" customHeight="1" x14ac:dyDescent="0.25">
      <c r="A1" s="130" t="s">
        <v>247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</row>
    <row r="2" spans="1:14" ht="28.5" customHeight="1" x14ac:dyDescent="0.25">
      <c r="A2" s="135" t="s">
        <v>178</v>
      </c>
      <c r="B2" s="135"/>
      <c r="C2" s="135"/>
      <c r="D2" s="135"/>
      <c r="E2" s="135"/>
      <c r="F2" s="136" t="s">
        <v>174</v>
      </c>
      <c r="G2" s="136"/>
      <c r="H2" s="136"/>
      <c r="I2" s="136"/>
      <c r="J2" s="137" t="s">
        <v>175</v>
      </c>
      <c r="K2" s="138"/>
      <c r="L2" s="138"/>
      <c r="M2" s="138"/>
      <c r="N2" s="139"/>
    </row>
    <row r="3" spans="1:14" ht="28.5" customHeight="1" x14ac:dyDescent="0.25">
      <c r="A3" s="140" t="s">
        <v>173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1"/>
    </row>
    <row r="4" spans="1:14" s="2" customFormat="1" ht="189" customHeight="1" x14ac:dyDescent="0.25">
      <c r="A4" s="40" t="s">
        <v>0</v>
      </c>
      <c r="B4" s="41" t="s">
        <v>121</v>
      </c>
      <c r="C4" s="42" t="s">
        <v>1</v>
      </c>
      <c r="D4" s="40" t="s">
        <v>2</v>
      </c>
      <c r="E4" s="43" t="s">
        <v>3</v>
      </c>
      <c r="F4" s="44" t="s">
        <v>154</v>
      </c>
      <c r="G4" s="45" t="s">
        <v>242</v>
      </c>
      <c r="H4" s="46" t="s">
        <v>151</v>
      </c>
      <c r="I4" s="45" t="s">
        <v>241</v>
      </c>
      <c r="J4" s="47" t="s">
        <v>152</v>
      </c>
      <c r="K4" s="48" t="s">
        <v>245</v>
      </c>
      <c r="L4" s="48" t="s">
        <v>239</v>
      </c>
      <c r="M4" s="49" t="s">
        <v>240</v>
      </c>
      <c r="N4" s="49" t="s">
        <v>248</v>
      </c>
    </row>
    <row r="5" spans="1:14" s="14" customFormat="1" ht="36" customHeight="1" x14ac:dyDescent="0.25">
      <c r="A5" s="12"/>
      <c r="B5" s="13"/>
      <c r="C5" s="11"/>
      <c r="D5" s="12"/>
      <c r="E5" s="18">
        <f>SUM(G5:N5)</f>
        <v>4245.05</v>
      </c>
      <c r="F5" s="20"/>
      <c r="G5" s="19">
        <f t="shared" ref="G5:N5" si="0">SUM(G6:G193)</f>
        <v>107</v>
      </c>
      <c r="H5" s="19">
        <f t="shared" si="0"/>
        <v>686.16000000000008</v>
      </c>
      <c r="I5" s="19">
        <f>I59+I94+I122+I154+I194</f>
        <v>1152.27</v>
      </c>
      <c r="J5" s="19">
        <f t="shared" si="0"/>
        <v>1025.55</v>
      </c>
      <c r="K5" s="19">
        <f t="shared" si="0"/>
        <v>796.7199999999998</v>
      </c>
      <c r="L5" s="19">
        <f t="shared" si="0"/>
        <v>212.8</v>
      </c>
      <c r="M5" s="19">
        <f t="shared" si="0"/>
        <v>202.38</v>
      </c>
      <c r="N5" s="19">
        <f t="shared" si="0"/>
        <v>62.170000000000009</v>
      </c>
    </row>
    <row r="6" spans="1:14" ht="20.100000000000001" customHeight="1" x14ac:dyDescent="0.25">
      <c r="A6" s="50">
        <v>1</v>
      </c>
      <c r="B6" s="51" t="s">
        <v>7</v>
      </c>
      <c r="C6" s="153" t="s">
        <v>120</v>
      </c>
      <c r="D6" s="17" t="s">
        <v>62</v>
      </c>
      <c r="E6" s="52">
        <v>97.6</v>
      </c>
      <c r="F6" s="53" t="s">
        <v>155</v>
      </c>
      <c r="G6" s="54"/>
      <c r="H6" s="55">
        <f>E6</f>
        <v>97.6</v>
      </c>
      <c r="I6" s="54"/>
      <c r="J6" s="17"/>
      <c r="K6" s="56"/>
      <c r="L6" s="56"/>
      <c r="M6" s="52"/>
      <c r="N6" s="17"/>
    </row>
    <row r="7" spans="1:14" ht="20.100000000000001" customHeight="1" x14ac:dyDescent="0.25">
      <c r="A7" s="50">
        <v>2</v>
      </c>
      <c r="B7" s="51" t="s">
        <v>7</v>
      </c>
      <c r="C7" s="154"/>
      <c r="D7" s="17" t="s">
        <v>119</v>
      </c>
      <c r="E7" s="52">
        <v>18.09</v>
      </c>
      <c r="F7" s="53" t="s">
        <v>155</v>
      </c>
      <c r="G7" s="54"/>
      <c r="H7" s="55">
        <f>E7</f>
        <v>18.09</v>
      </c>
      <c r="I7" s="54"/>
      <c r="J7" s="17"/>
      <c r="K7" s="56"/>
      <c r="L7" s="56"/>
      <c r="M7" s="52"/>
      <c r="N7" s="17"/>
    </row>
    <row r="8" spans="1:14" ht="20.100000000000001" customHeight="1" x14ac:dyDescent="0.25">
      <c r="A8" s="50">
        <v>3</v>
      </c>
      <c r="B8" s="51" t="s">
        <v>7</v>
      </c>
      <c r="C8" s="154"/>
      <c r="D8" s="17" t="s">
        <v>8</v>
      </c>
      <c r="E8" s="52">
        <v>78.599999999999994</v>
      </c>
      <c r="F8" s="53" t="s">
        <v>155</v>
      </c>
      <c r="G8" s="54"/>
      <c r="H8" s="55">
        <f>E8</f>
        <v>78.599999999999994</v>
      </c>
      <c r="I8" s="54"/>
      <c r="J8" s="17"/>
      <c r="K8" s="56"/>
      <c r="L8" s="56"/>
      <c r="M8" s="52"/>
      <c r="N8" s="17"/>
    </row>
    <row r="9" spans="1:14" ht="20.100000000000001" customHeight="1" x14ac:dyDescent="0.25">
      <c r="A9" s="50">
        <v>4</v>
      </c>
      <c r="B9" s="51" t="s">
        <v>7</v>
      </c>
      <c r="C9" s="155"/>
      <c r="D9" s="17" t="s">
        <v>134</v>
      </c>
      <c r="E9" s="52">
        <v>20.83</v>
      </c>
      <c r="F9" s="53" t="s">
        <v>155</v>
      </c>
      <c r="G9" s="54"/>
      <c r="H9" s="55"/>
      <c r="I9" s="54">
        <v>20.83</v>
      </c>
      <c r="J9" s="17"/>
      <c r="K9" s="56"/>
      <c r="L9" s="56"/>
      <c r="M9" s="52"/>
      <c r="N9" s="17"/>
    </row>
    <row r="10" spans="1:14" ht="20.100000000000001" customHeight="1" x14ac:dyDescent="0.25">
      <c r="A10" s="50">
        <v>5</v>
      </c>
      <c r="B10" s="51" t="s">
        <v>7</v>
      </c>
      <c r="C10" s="57"/>
      <c r="D10" s="17" t="s">
        <v>35</v>
      </c>
      <c r="E10" s="52">
        <v>4.7</v>
      </c>
      <c r="F10" s="53" t="s">
        <v>156</v>
      </c>
      <c r="G10" s="54"/>
      <c r="H10" s="55"/>
      <c r="I10" s="54"/>
      <c r="J10" s="58">
        <f>E10</f>
        <v>4.7</v>
      </c>
      <c r="K10" s="59"/>
      <c r="L10" s="59"/>
      <c r="M10" s="52"/>
      <c r="N10" s="17"/>
    </row>
    <row r="11" spans="1:14" ht="20.100000000000001" customHeight="1" x14ac:dyDescent="0.25">
      <c r="A11" s="50">
        <v>6</v>
      </c>
      <c r="B11" s="51" t="s">
        <v>7</v>
      </c>
      <c r="C11" s="57"/>
      <c r="D11" s="17" t="s">
        <v>35</v>
      </c>
      <c r="E11" s="52">
        <v>4.2</v>
      </c>
      <c r="F11" s="53" t="s">
        <v>157</v>
      </c>
      <c r="G11" s="54"/>
      <c r="H11" s="55"/>
      <c r="I11" s="54"/>
      <c r="J11" s="58">
        <f>E11</f>
        <v>4.2</v>
      </c>
      <c r="K11" s="59"/>
      <c r="L11" s="59"/>
      <c r="M11" s="52"/>
      <c r="N11" s="17"/>
    </row>
    <row r="12" spans="1:14" ht="20.100000000000001" customHeight="1" x14ac:dyDescent="0.25">
      <c r="A12" s="50">
        <v>7</v>
      </c>
      <c r="B12" s="51" t="s">
        <v>7</v>
      </c>
      <c r="C12" s="57" t="s">
        <v>9</v>
      </c>
      <c r="D12" s="17" t="s">
        <v>36</v>
      </c>
      <c r="E12" s="52">
        <v>21.12</v>
      </c>
      <c r="F12" s="53" t="s">
        <v>158</v>
      </c>
      <c r="G12" s="54"/>
      <c r="H12" s="55">
        <f>E12</f>
        <v>21.12</v>
      </c>
      <c r="I12" s="54"/>
      <c r="J12" s="17"/>
      <c r="K12" s="56"/>
      <c r="L12" s="56"/>
      <c r="M12" s="52"/>
      <c r="N12" s="17"/>
    </row>
    <row r="13" spans="1:14" ht="20.100000000000001" customHeight="1" x14ac:dyDescent="0.25">
      <c r="A13" s="50">
        <v>8</v>
      </c>
      <c r="B13" s="51" t="s">
        <v>7</v>
      </c>
      <c r="C13" s="57" t="s">
        <v>10</v>
      </c>
      <c r="D13" s="17" t="s">
        <v>135</v>
      </c>
      <c r="E13" s="52">
        <v>37.67</v>
      </c>
      <c r="F13" s="53" t="s">
        <v>158</v>
      </c>
      <c r="G13" s="54"/>
      <c r="H13" s="55">
        <v>20</v>
      </c>
      <c r="I13" s="54">
        <v>17.670000000000002</v>
      </c>
      <c r="J13" s="17"/>
      <c r="K13" s="56"/>
      <c r="L13" s="56"/>
      <c r="M13" s="52"/>
      <c r="N13" s="17"/>
    </row>
    <row r="14" spans="1:14" ht="20.100000000000001" customHeight="1" x14ac:dyDescent="0.25">
      <c r="A14" s="50">
        <v>9</v>
      </c>
      <c r="B14" s="51" t="s">
        <v>7</v>
      </c>
      <c r="C14" s="57" t="s">
        <v>11</v>
      </c>
      <c r="D14" s="17" t="s">
        <v>6</v>
      </c>
      <c r="E14" s="52">
        <v>14.67</v>
      </c>
      <c r="F14" s="53" t="s">
        <v>158</v>
      </c>
      <c r="G14" s="54"/>
      <c r="H14" s="55">
        <f>E14</f>
        <v>14.67</v>
      </c>
      <c r="I14" s="54"/>
      <c r="J14" s="17"/>
      <c r="K14" s="56"/>
      <c r="L14" s="56"/>
      <c r="M14" s="52"/>
      <c r="N14" s="17"/>
    </row>
    <row r="15" spans="1:14" ht="20.100000000000001" customHeight="1" x14ac:dyDescent="0.25">
      <c r="A15" s="50">
        <v>10</v>
      </c>
      <c r="B15" s="51" t="s">
        <v>7</v>
      </c>
      <c r="C15" s="57" t="s">
        <v>12</v>
      </c>
      <c r="D15" s="17" t="s">
        <v>6</v>
      </c>
      <c r="E15" s="52">
        <v>14.47</v>
      </c>
      <c r="F15" s="53" t="s">
        <v>158</v>
      </c>
      <c r="G15" s="54"/>
      <c r="H15" s="55">
        <f>E15</f>
        <v>14.47</v>
      </c>
      <c r="I15" s="54"/>
      <c r="J15" s="17"/>
      <c r="K15" s="56"/>
      <c r="L15" s="56"/>
      <c r="M15" s="52"/>
      <c r="N15" s="17"/>
    </row>
    <row r="16" spans="1:14" ht="20.100000000000001" customHeight="1" x14ac:dyDescent="0.25">
      <c r="A16" s="50">
        <v>11</v>
      </c>
      <c r="B16" s="51" t="s">
        <v>7</v>
      </c>
      <c r="C16" s="57" t="s">
        <v>13</v>
      </c>
      <c r="D16" s="17" t="s">
        <v>6</v>
      </c>
      <c r="E16" s="52">
        <v>12.15</v>
      </c>
      <c r="F16" s="53" t="s">
        <v>158</v>
      </c>
      <c r="G16" s="54"/>
      <c r="H16" s="55">
        <f>E16</f>
        <v>12.15</v>
      </c>
      <c r="I16" s="54"/>
      <c r="J16" s="17"/>
      <c r="K16" s="56"/>
      <c r="L16" s="56"/>
      <c r="M16" s="52"/>
      <c r="N16" s="17"/>
    </row>
    <row r="17" spans="1:14" ht="20.100000000000001" customHeight="1" x14ac:dyDescent="0.25">
      <c r="A17" s="50">
        <v>12</v>
      </c>
      <c r="B17" s="51" t="s">
        <v>7</v>
      </c>
      <c r="C17" s="57" t="s">
        <v>14</v>
      </c>
      <c r="D17" s="56" t="s">
        <v>37</v>
      </c>
      <c r="E17" s="52">
        <v>2.6</v>
      </c>
      <c r="F17" s="53" t="s">
        <v>158</v>
      </c>
      <c r="G17" s="54"/>
      <c r="H17" s="55"/>
      <c r="I17" s="54">
        <v>2.6</v>
      </c>
      <c r="J17" s="17"/>
      <c r="K17" s="56"/>
      <c r="L17" s="56"/>
      <c r="M17" s="52"/>
      <c r="N17" s="17"/>
    </row>
    <row r="18" spans="1:14" ht="20.100000000000001" customHeight="1" x14ac:dyDescent="0.25">
      <c r="A18" s="50">
        <v>13</v>
      </c>
      <c r="B18" s="51" t="s">
        <v>7</v>
      </c>
      <c r="C18" s="57" t="s">
        <v>15</v>
      </c>
      <c r="D18" s="56" t="s">
        <v>39</v>
      </c>
      <c r="E18" s="52">
        <v>2.78</v>
      </c>
      <c r="F18" s="53" t="s">
        <v>158</v>
      </c>
      <c r="G18" s="54"/>
      <c r="H18" s="55"/>
      <c r="I18" s="54">
        <v>2.78</v>
      </c>
      <c r="J18" s="17"/>
      <c r="K18" s="56"/>
      <c r="L18" s="56"/>
      <c r="M18" s="52"/>
      <c r="N18" s="17"/>
    </row>
    <row r="19" spans="1:14" ht="20.100000000000001" customHeight="1" x14ac:dyDescent="0.25">
      <c r="A19" s="50">
        <v>14</v>
      </c>
      <c r="B19" s="51" t="s">
        <v>7</v>
      </c>
      <c r="C19" s="57" t="s">
        <v>16</v>
      </c>
      <c r="D19" s="56" t="s">
        <v>38</v>
      </c>
      <c r="E19" s="52">
        <v>10.9</v>
      </c>
      <c r="F19" s="53" t="s">
        <v>158</v>
      </c>
      <c r="G19" s="54"/>
      <c r="H19" s="55"/>
      <c r="I19" s="54">
        <v>10.9</v>
      </c>
      <c r="J19" s="17"/>
      <c r="K19" s="56"/>
      <c r="L19" s="56"/>
      <c r="M19" s="52"/>
      <c r="N19" s="17"/>
    </row>
    <row r="20" spans="1:14" ht="20.100000000000001" customHeight="1" x14ac:dyDescent="0.25">
      <c r="A20" s="50">
        <v>15</v>
      </c>
      <c r="B20" s="51" t="s">
        <v>7</v>
      </c>
      <c r="C20" s="57" t="s">
        <v>17</v>
      </c>
      <c r="D20" s="17" t="s">
        <v>40</v>
      </c>
      <c r="E20" s="52">
        <v>14.74</v>
      </c>
      <c r="F20" s="53" t="s">
        <v>158</v>
      </c>
      <c r="G20" s="54"/>
      <c r="H20" s="55">
        <f>E20</f>
        <v>14.74</v>
      </c>
      <c r="I20" s="54"/>
      <c r="J20" s="17"/>
      <c r="K20" s="56"/>
      <c r="L20" s="56"/>
      <c r="M20" s="52"/>
      <c r="N20" s="17"/>
    </row>
    <row r="21" spans="1:14" ht="20.100000000000001" customHeight="1" x14ac:dyDescent="0.25">
      <c r="A21" s="50">
        <v>16</v>
      </c>
      <c r="B21" s="51" t="s">
        <v>7</v>
      </c>
      <c r="C21" s="57" t="s">
        <v>18</v>
      </c>
      <c r="D21" s="17" t="s">
        <v>41</v>
      </c>
      <c r="E21" s="52">
        <v>44.6</v>
      </c>
      <c r="F21" s="53" t="s">
        <v>158</v>
      </c>
      <c r="G21" s="54"/>
      <c r="H21" s="55">
        <f>E21</f>
        <v>44.6</v>
      </c>
      <c r="I21" s="54"/>
      <c r="J21" s="17"/>
      <c r="K21" s="56"/>
      <c r="L21" s="56"/>
      <c r="M21" s="52"/>
      <c r="N21" s="17"/>
    </row>
    <row r="22" spans="1:14" ht="20.100000000000001" customHeight="1" x14ac:dyDescent="0.25">
      <c r="A22" s="50">
        <v>17</v>
      </c>
      <c r="B22" s="51" t="s">
        <v>7</v>
      </c>
      <c r="C22" s="57" t="s">
        <v>42</v>
      </c>
      <c r="D22" s="17" t="s">
        <v>43</v>
      </c>
      <c r="E22" s="52">
        <v>14.25</v>
      </c>
      <c r="F22" s="53" t="s">
        <v>157</v>
      </c>
      <c r="G22" s="54">
        <f>E22</f>
        <v>14.25</v>
      </c>
      <c r="H22" s="55"/>
      <c r="I22" s="54"/>
      <c r="J22" s="17"/>
      <c r="K22" s="56"/>
      <c r="L22" s="56"/>
      <c r="M22" s="52"/>
      <c r="N22" s="17"/>
    </row>
    <row r="23" spans="1:14" ht="20.100000000000001" customHeight="1" x14ac:dyDescent="0.25">
      <c r="A23" s="50">
        <v>18</v>
      </c>
      <c r="B23" s="51" t="s">
        <v>7</v>
      </c>
      <c r="C23" s="148" t="s">
        <v>19</v>
      </c>
      <c r="D23" s="17" t="s">
        <v>44</v>
      </c>
      <c r="E23" s="52">
        <v>29</v>
      </c>
      <c r="F23" s="53" t="s">
        <v>157</v>
      </c>
      <c r="G23" s="54"/>
      <c r="H23" s="55">
        <f>E23</f>
        <v>29</v>
      </c>
      <c r="I23" s="54"/>
      <c r="J23" s="17"/>
      <c r="K23" s="56"/>
      <c r="L23" s="56"/>
      <c r="M23" s="52"/>
      <c r="N23" s="17"/>
    </row>
    <row r="24" spans="1:14" ht="20.100000000000001" customHeight="1" x14ac:dyDescent="0.25">
      <c r="A24" s="50">
        <v>19</v>
      </c>
      <c r="B24" s="51" t="s">
        <v>7</v>
      </c>
      <c r="C24" s="149"/>
      <c r="D24" s="17" t="s">
        <v>48</v>
      </c>
      <c r="E24" s="52">
        <v>9.1</v>
      </c>
      <c r="F24" s="53" t="s">
        <v>157</v>
      </c>
      <c r="G24" s="54"/>
      <c r="H24" s="55">
        <f>E24</f>
        <v>9.1</v>
      </c>
      <c r="I24" s="54"/>
      <c r="J24" s="17"/>
      <c r="K24" s="56"/>
      <c r="L24" s="56"/>
      <c r="M24" s="52"/>
      <c r="N24" s="17"/>
    </row>
    <row r="25" spans="1:14" ht="20.100000000000001" customHeight="1" x14ac:dyDescent="0.25">
      <c r="A25" s="50">
        <v>20</v>
      </c>
      <c r="B25" s="51" t="s">
        <v>7</v>
      </c>
      <c r="C25" s="150"/>
      <c r="D25" s="17" t="s">
        <v>49</v>
      </c>
      <c r="E25" s="52">
        <v>3.54</v>
      </c>
      <c r="F25" s="53" t="s">
        <v>157</v>
      </c>
      <c r="G25" s="54"/>
      <c r="H25" s="55">
        <f>E25</f>
        <v>3.54</v>
      </c>
      <c r="I25" s="54"/>
      <c r="J25" s="17"/>
      <c r="K25" s="56"/>
      <c r="L25" s="56"/>
      <c r="M25" s="52"/>
      <c r="N25" s="17"/>
    </row>
    <row r="26" spans="1:14" ht="20.100000000000001" customHeight="1" x14ac:dyDescent="0.25">
      <c r="A26" s="50">
        <v>21</v>
      </c>
      <c r="B26" s="51" t="s">
        <v>7</v>
      </c>
      <c r="C26" s="57"/>
      <c r="D26" s="17" t="s">
        <v>35</v>
      </c>
      <c r="E26" s="52">
        <f>75.8-9.1-15.09</f>
        <v>51.61</v>
      </c>
      <c r="F26" s="53" t="s">
        <v>158</v>
      </c>
      <c r="G26" s="54"/>
      <c r="H26" s="55"/>
      <c r="I26" s="54"/>
      <c r="J26" s="58">
        <f>E26</f>
        <v>51.61</v>
      </c>
      <c r="K26" s="59"/>
      <c r="L26" s="59"/>
      <c r="M26" s="52"/>
      <c r="N26" s="17"/>
    </row>
    <row r="27" spans="1:14" ht="20.100000000000001" customHeight="1" x14ac:dyDescent="0.25">
      <c r="A27" s="50">
        <v>22</v>
      </c>
      <c r="B27" s="51" t="s">
        <v>7</v>
      </c>
      <c r="C27" s="57"/>
      <c r="D27" s="17" t="s">
        <v>35</v>
      </c>
      <c r="E27" s="52">
        <v>13.85</v>
      </c>
      <c r="F27" s="53" t="s">
        <v>158</v>
      </c>
      <c r="G27" s="54"/>
      <c r="H27" s="55"/>
      <c r="I27" s="54"/>
      <c r="J27" s="58">
        <f>E27</f>
        <v>13.85</v>
      </c>
      <c r="K27" s="59"/>
      <c r="L27" s="59"/>
      <c r="M27" s="52"/>
      <c r="N27" s="17"/>
    </row>
    <row r="28" spans="1:14" ht="20.100000000000001" customHeight="1" x14ac:dyDescent="0.25">
      <c r="A28" s="50">
        <v>23</v>
      </c>
      <c r="B28" s="51" t="s">
        <v>7</v>
      </c>
      <c r="C28" s="57"/>
      <c r="D28" s="17" t="s">
        <v>136</v>
      </c>
      <c r="E28" s="52">
        <v>6.4</v>
      </c>
      <c r="F28" s="53" t="s">
        <v>157</v>
      </c>
      <c r="G28" s="54">
        <f>E28</f>
        <v>6.4</v>
      </c>
      <c r="H28" s="55"/>
      <c r="I28" s="54"/>
      <c r="J28" s="17"/>
      <c r="K28" s="56"/>
      <c r="L28" s="56"/>
      <c r="M28" s="52"/>
      <c r="N28" s="17"/>
    </row>
    <row r="29" spans="1:14" ht="20.100000000000001" customHeight="1" x14ac:dyDescent="0.25">
      <c r="A29" s="50">
        <v>24</v>
      </c>
      <c r="B29" s="51" t="s">
        <v>7</v>
      </c>
      <c r="C29" s="57"/>
      <c r="D29" s="17" t="s">
        <v>137</v>
      </c>
      <c r="E29" s="52">
        <v>4.58</v>
      </c>
      <c r="F29" s="53" t="s">
        <v>157</v>
      </c>
      <c r="G29" s="54">
        <f>E29</f>
        <v>4.58</v>
      </c>
      <c r="H29" s="55"/>
      <c r="I29" s="54"/>
      <c r="J29" s="17"/>
      <c r="K29" s="56"/>
      <c r="L29" s="56"/>
      <c r="M29" s="52"/>
      <c r="N29" s="17"/>
    </row>
    <row r="30" spans="1:14" ht="20.100000000000001" customHeight="1" x14ac:dyDescent="0.25">
      <c r="A30" s="50">
        <v>25</v>
      </c>
      <c r="B30" s="51" t="s">
        <v>7</v>
      </c>
      <c r="C30" s="57" t="s">
        <v>27</v>
      </c>
      <c r="D30" s="17" t="s">
        <v>66</v>
      </c>
      <c r="E30" s="52">
        <v>40.65</v>
      </c>
      <c r="F30" s="53" t="s">
        <v>157</v>
      </c>
      <c r="G30" s="54"/>
      <c r="H30" s="55">
        <f>E30</f>
        <v>40.65</v>
      </c>
      <c r="I30" s="54"/>
      <c r="J30" s="17"/>
      <c r="K30" s="56"/>
      <c r="L30" s="56"/>
      <c r="M30" s="52"/>
      <c r="N30" s="17"/>
    </row>
    <row r="31" spans="1:14" ht="20.100000000000001" customHeight="1" x14ac:dyDescent="0.25">
      <c r="A31" s="50">
        <v>26</v>
      </c>
      <c r="B31" s="51" t="s">
        <v>7</v>
      </c>
      <c r="C31" s="57" t="s">
        <v>5</v>
      </c>
      <c r="D31" s="17" t="s">
        <v>50</v>
      </c>
      <c r="E31" s="52">
        <v>15.04</v>
      </c>
      <c r="F31" s="53" t="s">
        <v>158</v>
      </c>
      <c r="G31" s="54"/>
      <c r="H31" s="55">
        <f>E31</f>
        <v>15.04</v>
      </c>
      <c r="I31" s="54"/>
      <c r="J31" s="17"/>
      <c r="K31" s="56"/>
      <c r="L31" s="56"/>
      <c r="M31" s="52"/>
      <c r="N31" s="17"/>
    </row>
    <row r="32" spans="1:14" ht="20.100000000000001" customHeight="1" x14ac:dyDescent="0.25">
      <c r="A32" s="50">
        <v>27</v>
      </c>
      <c r="B32" s="51" t="s">
        <v>7</v>
      </c>
      <c r="C32" s="57" t="s">
        <v>4</v>
      </c>
      <c r="D32" s="17" t="s">
        <v>50</v>
      </c>
      <c r="E32" s="52">
        <v>6.15</v>
      </c>
      <c r="F32" s="53" t="s">
        <v>158</v>
      </c>
      <c r="G32" s="54"/>
      <c r="H32" s="55">
        <f>E32</f>
        <v>6.15</v>
      </c>
      <c r="I32" s="54"/>
      <c r="J32" s="17"/>
      <c r="K32" s="56"/>
      <c r="L32" s="56"/>
      <c r="M32" s="52"/>
      <c r="N32" s="17"/>
    </row>
    <row r="33" spans="1:14" ht="20.100000000000001" customHeight="1" x14ac:dyDescent="0.25">
      <c r="A33" s="50">
        <v>28</v>
      </c>
      <c r="B33" s="51" t="s">
        <v>7</v>
      </c>
      <c r="C33" s="57" t="s">
        <v>29</v>
      </c>
      <c r="D33" s="17" t="s">
        <v>51</v>
      </c>
      <c r="E33" s="52">
        <v>10.25</v>
      </c>
      <c r="F33" s="53" t="s">
        <v>158</v>
      </c>
      <c r="G33" s="54"/>
      <c r="H33" s="55">
        <f>E33</f>
        <v>10.25</v>
      </c>
      <c r="I33" s="54"/>
      <c r="J33" s="17"/>
      <c r="K33" s="56"/>
      <c r="L33" s="56"/>
      <c r="M33" s="52"/>
      <c r="N33" s="17"/>
    </row>
    <row r="34" spans="1:14" ht="20.100000000000001" customHeight="1" x14ac:dyDescent="0.25">
      <c r="A34" s="50">
        <v>29</v>
      </c>
      <c r="B34" s="51" t="s">
        <v>7</v>
      </c>
      <c r="C34" s="57" t="s">
        <v>25</v>
      </c>
      <c r="D34" s="17" t="s">
        <v>139</v>
      </c>
      <c r="E34" s="52">
        <v>4.55</v>
      </c>
      <c r="F34" s="53" t="s">
        <v>157</v>
      </c>
      <c r="G34" s="54">
        <f>E34</f>
        <v>4.55</v>
      </c>
      <c r="H34" s="55"/>
      <c r="I34" s="54"/>
      <c r="J34" s="17"/>
      <c r="K34" s="56"/>
      <c r="L34" s="56"/>
      <c r="M34" s="52"/>
      <c r="N34" s="17"/>
    </row>
    <row r="35" spans="1:14" ht="20.100000000000001" customHeight="1" x14ac:dyDescent="0.25">
      <c r="A35" s="50">
        <v>30</v>
      </c>
      <c r="B35" s="51" t="s">
        <v>7</v>
      </c>
      <c r="C35" s="57"/>
      <c r="D35" s="17" t="s">
        <v>52</v>
      </c>
      <c r="E35" s="52">
        <v>19</v>
      </c>
      <c r="F35" s="53" t="s">
        <v>158</v>
      </c>
      <c r="G35" s="54"/>
      <c r="H35" s="55"/>
      <c r="I35" s="54"/>
      <c r="J35" s="58">
        <f>E35</f>
        <v>19</v>
      </c>
      <c r="K35" s="59"/>
      <c r="L35" s="59"/>
      <c r="M35" s="52"/>
      <c r="N35" s="17"/>
    </row>
    <row r="36" spans="1:14" ht="20.100000000000001" customHeight="1" x14ac:dyDescent="0.25">
      <c r="A36" s="50">
        <v>31</v>
      </c>
      <c r="B36" s="51" t="s">
        <v>7</v>
      </c>
      <c r="C36" s="57"/>
      <c r="D36" s="17" t="s">
        <v>56</v>
      </c>
      <c r="E36" s="52">
        <v>9</v>
      </c>
      <c r="F36" s="53" t="s">
        <v>158</v>
      </c>
      <c r="G36" s="54"/>
      <c r="H36" s="55"/>
      <c r="I36" s="54"/>
      <c r="J36" s="58">
        <f>E36</f>
        <v>9</v>
      </c>
      <c r="K36" s="59"/>
      <c r="L36" s="59"/>
      <c r="M36" s="52"/>
      <c r="N36" s="17"/>
    </row>
    <row r="37" spans="1:14" ht="20.100000000000001" customHeight="1" x14ac:dyDescent="0.25">
      <c r="A37" s="50">
        <v>32</v>
      </c>
      <c r="B37" s="51" t="s">
        <v>7</v>
      </c>
      <c r="C37" s="57"/>
      <c r="D37" s="17" t="s">
        <v>57</v>
      </c>
      <c r="E37" s="52">
        <v>7.55</v>
      </c>
      <c r="F37" s="53" t="s">
        <v>157</v>
      </c>
      <c r="G37" s="54"/>
      <c r="H37" s="55">
        <f>E37</f>
        <v>7.55</v>
      </c>
      <c r="I37" s="54"/>
      <c r="J37" s="17"/>
      <c r="K37" s="56"/>
      <c r="L37" s="56"/>
      <c r="M37" s="52"/>
      <c r="N37" s="17"/>
    </row>
    <row r="38" spans="1:14" ht="20.100000000000001" customHeight="1" x14ac:dyDescent="0.25">
      <c r="A38" s="50">
        <v>33</v>
      </c>
      <c r="B38" s="51" t="s">
        <v>7</v>
      </c>
      <c r="C38" s="57"/>
      <c r="D38" s="17" t="s">
        <v>53</v>
      </c>
      <c r="E38" s="52">
        <v>33.65</v>
      </c>
      <c r="F38" s="53" t="s">
        <v>157</v>
      </c>
      <c r="G38" s="54"/>
      <c r="H38" s="55">
        <f>E38</f>
        <v>33.65</v>
      </c>
      <c r="I38" s="54"/>
      <c r="J38" s="17"/>
      <c r="K38" s="56"/>
      <c r="L38" s="56"/>
      <c r="M38" s="52"/>
      <c r="N38" s="17"/>
    </row>
    <row r="39" spans="1:14" ht="20.100000000000001" customHeight="1" x14ac:dyDescent="0.25">
      <c r="A39" s="50">
        <v>34</v>
      </c>
      <c r="B39" s="51" t="s">
        <v>7</v>
      </c>
      <c r="C39" s="57"/>
      <c r="D39" s="17" t="s">
        <v>65</v>
      </c>
      <c r="E39" s="52">
        <v>15.18</v>
      </c>
      <c r="F39" s="53" t="s">
        <v>157</v>
      </c>
      <c r="G39" s="54"/>
      <c r="H39" s="55">
        <f>E39</f>
        <v>15.18</v>
      </c>
      <c r="I39" s="54"/>
      <c r="J39" s="17"/>
      <c r="K39" s="56"/>
      <c r="L39" s="56"/>
      <c r="M39" s="52"/>
      <c r="N39" s="17"/>
    </row>
    <row r="40" spans="1:14" ht="20.100000000000001" customHeight="1" x14ac:dyDescent="0.25">
      <c r="A40" s="50">
        <v>35</v>
      </c>
      <c r="B40" s="51" t="s">
        <v>55</v>
      </c>
      <c r="C40" s="57">
        <v>1</v>
      </c>
      <c r="D40" s="17" t="s">
        <v>64</v>
      </c>
      <c r="E40" s="52">
        <v>25.99</v>
      </c>
      <c r="F40" s="60" t="s">
        <v>160</v>
      </c>
      <c r="G40" s="54"/>
      <c r="H40" s="55"/>
      <c r="I40" s="54">
        <f>E40</f>
        <v>25.99</v>
      </c>
      <c r="J40" s="17"/>
      <c r="K40" s="56"/>
      <c r="L40" s="56"/>
      <c r="M40" s="52"/>
      <c r="N40" s="17"/>
    </row>
    <row r="41" spans="1:14" ht="20.100000000000001" customHeight="1" x14ac:dyDescent="0.25">
      <c r="A41" s="50">
        <v>36</v>
      </c>
      <c r="B41" s="51" t="s">
        <v>7</v>
      </c>
      <c r="C41" s="57"/>
      <c r="D41" s="17" t="s">
        <v>58</v>
      </c>
      <c r="E41" s="52">
        <v>24.75</v>
      </c>
      <c r="F41" s="53" t="s">
        <v>157</v>
      </c>
      <c r="G41" s="54"/>
      <c r="H41" s="55">
        <f>E41</f>
        <v>24.75</v>
      </c>
      <c r="I41" s="54"/>
      <c r="J41" s="17"/>
      <c r="K41" s="56"/>
      <c r="L41" s="56"/>
      <c r="M41" s="52"/>
      <c r="N41" s="17"/>
    </row>
    <row r="42" spans="1:14" ht="20.100000000000001" customHeight="1" x14ac:dyDescent="0.25">
      <c r="A42" s="50">
        <v>37</v>
      </c>
      <c r="B42" s="51" t="s">
        <v>7</v>
      </c>
      <c r="C42" s="57"/>
      <c r="D42" s="17" t="s">
        <v>63</v>
      </c>
      <c r="E42" s="52">
        <v>9.1</v>
      </c>
      <c r="F42" s="53" t="s">
        <v>157</v>
      </c>
      <c r="G42" s="54"/>
      <c r="H42" s="55"/>
      <c r="I42" s="54"/>
      <c r="J42" s="17"/>
      <c r="K42" s="56"/>
      <c r="L42" s="56"/>
      <c r="M42" s="52"/>
      <c r="N42" s="58">
        <f>E42</f>
        <v>9.1</v>
      </c>
    </row>
    <row r="43" spans="1:14" ht="20.100000000000001" customHeight="1" x14ac:dyDescent="0.25">
      <c r="A43" s="50">
        <v>38</v>
      </c>
      <c r="B43" s="51" t="s">
        <v>7</v>
      </c>
      <c r="C43" s="57"/>
      <c r="D43" s="17" t="s">
        <v>67</v>
      </c>
      <c r="E43" s="52">
        <v>10.25</v>
      </c>
      <c r="F43" s="53" t="s">
        <v>157</v>
      </c>
      <c r="G43" s="54"/>
      <c r="H43" s="55"/>
      <c r="I43" s="54"/>
      <c r="J43" s="58">
        <f>E43</f>
        <v>10.25</v>
      </c>
      <c r="K43" s="59"/>
      <c r="L43" s="59"/>
      <c r="M43" s="52"/>
      <c r="N43" s="17"/>
    </row>
    <row r="44" spans="1:14" ht="20.100000000000001" customHeight="1" x14ac:dyDescent="0.25">
      <c r="A44" s="50">
        <v>39</v>
      </c>
      <c r="B44" s="51" t="s">
        <v>7</v>
      </c>
      <c r="C44" s="57"/>
      <c r="D44" s="17" t="s">
        <v>127</v>
      </c>
      <c r="E44" s="52">
        <v>6.85</v>
      </c>
      <c r="F44" s="53" t="s">
        <v>157</v>
      </c>
      <c r="G44" s="54"/>
      <c r="H44" s="55"/>
      <c r="I44" s="54"/>
      <c r="J44" s="17"/>
      <c r="K44" s="56"/>
      <c r="L44" s="56"/>
      <c r="M44" s="52">
        <f t="shared" ref="M44:M50" si="1">E44</f>
        <v>6.85</v>
      </c>
      <c r="N44" s="17"/>
    </row>
    <row r="45" spans="1:14" ht="20.100000000000001" customHeight="1" x14ac:dyDescent="0.25">
      <c r="A45" s="50">
        <v>40</v>
      </c>
      <c r="B45" s="51" t="s">
        <v>7</v>
      </c>
      <c r="C45" s="57"/>
      <c r="D45" s="17" t="s">
        <v>32</v>
      </c>
      <c r="E45" s="52">
        <v>15.66</v>
      </c>
      <c r="F45" s="53" t="s">
        <v>157</v>
      </c>
      <c r="G45" s="54"/>
      <c r="H45" s="55"/>
      <c r="I45" s="54"/>
      <c r="J45" s="17"/>
      <c r="K45" s="56"/>
      <c r="L45" s="56"/>
      <c r="M45" s="52">
        <f t="shared" si="1"/>
        <v>15.66</v>
      </c>
      <c r="N45" s="17"/>
    </row>
    <row r="46" spans="1:14" ht="20.100000000000001" customHeight="1" x14ac:dyDescent="0.25">
      <c r="A46" s="50">
        <v>41</v>
      </c>
      <c r="B46" s="51" t="s">
        <v>7</v>
      </c>
      <c r="C46" s="57"/>
      <c r="D46" s="17" t="s">
        <v>138</v>
      </c>
      <c r="E46" s="52">
        <v>9.52</v>
      </c>
      <c r="F46" s="53" t="s">
        <v>157</v>
      </c>
      <c r="G46" s="54"/>
      <c r="H46" s="55"/>
      <c r="I46" s="54"/>
      <c r="J46" s="17"/>
      <c r="K46" s="56"/>
      <c r="L46" s="56"/>
      <c r="M46" s="52">
        <f t="shared" si="1"/>
        <v>9.52</v>
      </c>
      <c r="N46" s="17"/>
    </row>
    <row r="47" spans="1:14" ht="20.100000000000001" customHeight="1" x14ac:dyDescent="0.25">
      <c r="A47" s="50">
        <v>42</v>
      </c>
      <c r="B47" s="51" t="s">
        <v>7</v>
      </c>
      <c r="C47" s="57"/>
      <c r="D47" s="17" t="s">
        <v>33</v>
      </c>
      <c r="E47" s="52">
        <v>14.5</v>
      </c>
      <c r="F47" s="53" t="s">
        <v>158</v>
      </c>
      <c r="G47" s="54"/>
      <c r="H47" s="55"/>
      <c r="I47" s="54"/>
      <c r="J47" s="17"/>
      <c r="K47" s="56"/>
      <c r="L47" s="56"/>
      <c r="M47" s="52">
        <f t="shared" si="1"/>
        <v>14.5</v>
      </c>
      <c r="N47" s="17"/>
    </row>
    <row r="48" spans="1:14" ht="20.100000000000001" customHeight="1" x14ac:dyDescent="0.25">
      <c r="A48" s="50">
        <v>43</v>
      </c>
      <c r="B48" s="51" t="s">
        <v>7</v>
      </c>
      <c r="C48" s="57"/>
      <c r="D48" s="17" t="s">
        <v>34</v>
      </c>
      <c r="E48" s="52">
        <v>21.5</v>
      </c>
      <c r="F48" s="53" t="s">
        <v>157</v>
      </c>
      <c r="G48" s="54"/>
      <c r="H48" s="55"/>
      <c r="I48" s="54"/>
      <c r="J48" s="17"/>
      <c r="K48" s="56"/>
      <c r="L48" s="56"/>
      <c r="M48" s="52">
        <f t="shared" si="1"/>
        <v>21.5</v>
      </c>
      <c r="N48" s="17"/>
    </row>
    <row r="49" spans="1:14" ht="20.100000000000001" customHeight="1" x14ac:dyDescent="0.25">
      <c r="A49" s="50">
        <v>44</v>
      </c>
      <c r="B49" s="51" t="s">
        <v>7</v>
      </c>
      <c r="C49" s="57"/>
      <c r="D49" s="17" t="s">
        <v>54</v>
      </c>
      <c r="E49" s="52">
        <v>21.81</v>
      </c>
      <c r="F49" s="53" t="s">
        <v>158</v>
      </c>
      <c r="G49" s="54"/>
      <c r="H49" s="55"/>
      <c r="I49" s="54"/>
      <c r="J49" s="17"/>
      <c r="K49" s="56"/>
      <c r="L49" s="56"/>
      <c r="M49" s="52">
        <f t="shared" si="1"/>
        <v>21.81</v>
      </c>
      <c r="N49" s="17"/>
    </row>
    <row r="50" spans="1:14" ht="20.100000000000001" customHeight="1" x14ac:dyDescent="0.25">
      <c r="A50" s="50">
        <v>45</v>
      </c>
      <c r="B50" s="51" t="s">
        <v>7</v>
      </c>
      <c r="C50" s="57"/>
      <c r="D50" s="17" t="s">
        <v>61</v>
      </c>
      <c r="E50" s="52">
        <v>3.5</v>
      </c>
      <c r="F50" s="53" t="s">
        <v>157</v>
      </c>
      <c r="G50" s="54"/>
      <c r="H50" s="55"/>
      <c r="I50" s="54"/>
      <c r="J50" s="17"/>
      <c r="K50" s="56"/>
      <c r="L50" s="56"/>
      <c r="M50" s="52">
        <f t="shared" si="1"/>
        <v>3.5</v>
      </c>
      <c r="N50" s="17"/>
    </row>
    <row r="51" spans="1:14" ht="20.100000000000001" customHeight="1" x14ac:dyDescent="0.25">
      <c r="A51" s="50">
        <v>46</v>
      </c>
      <c r="B51" s="51" t="s">
        <v>7</v>
      </c>
      <c r="C51" s="57"/>
      <c r="D51" s="17" t="s">
        <v>45</v>
      </c>
      <c r="E51" s="52">
        <v>17.25</v>
      </c>
      <c r="F51" s="53" t="s">
        <v>157</v>
      </c>
      <c r="G51" s="54"/>
      <c r="H51" s="55"/>
      <c r="I51" s="54"/>
      <c r="J51" s="17"/>
      <c r="K51" s="56"/>
      <c r="L51" s="56"/>
      <c r="M51" s="52"/>
      <c r="N51" s="58">
        <f>E51</f>
        <v>17.25</v>
      </c>
    </row>
    <row r="52" spans="1:14" ht="20.100000000000001" customHeight="1" x14ac:dyDescent="0.25">
      <c r="A52" s="50">
        <v>47</v>
      </c>
      <c r="B52" s="51" t="s">
        <v>7</v>
      </c>
      <c r="C52" s="57"/>
      <c r="D52" s="17" t="s">
        <v>46</v>
      </c>
      <c r="E52" s="52">
        <v>1.28</v>
      </c>
      <c r="F52" s="53" t="s">
        <v>157</v>
      </c>
      <c r="G52" s="54"/>
      <c r="H52" s="55"/>
      <c r="I52" s="54"/>
      <c r="J52" s="17"/>
      <c r="K52" s="56"/>
      <c r="L52" s="56"/>
      <c r="M52" s="52"/>
      <c r="N52" s="58">
        <f>E52</f>
        <v>1.28</v>
      </c>
    </row>
    <row r="53" spans="1:14" ht="20.100000000000001" customHeight="1" x14ac:dyDescent="0.25">
      <c r="A53" s="50">
        <v>48</v>
      </c>
      <c r="B53" s="51" t="s">
        <v>7</v>
      </c>
      <c r="C53" s="57"/>
      <c r="D53" s="17" t="s">
        <v>46</v>
      </c>
      <c r="E53" s="52">
        <v>1.28</v>
      </c>
      <c r="F53" s="53" t="s">
        <v>157</v>
      </c>
      <c r="G53" s="54"/>
      <c r="H53" s="55"/>
      <c r="I53" s="54"/>
      <c r="J53" s="17"/>
      <c r="K53" s="56"/>
      <c r="L53" s="56"/>
      <c r="M53" s="52"/>
      <c r="N53" s="58">
        <f>E53</f>
        <v>1.28</v>
      </c>
    </row>
    <row r="54" spans="1:14" ht="20.100000000000001" customHeight="1" x14ac:dyDescent="0.25">
      <c r="A54" s="50">
        <v>49</v>
      </c>
      <c r="B54" s="51" t="s">
        <v>7</v>
      </c>
      <c r="C54" s="57"/>
      <c r="D54" s="17" t="s">
        <v>47</v>
      </c>
      <c r="E54" s="52">
        <v>2.75</v>
      </c>
      <c r="F54" s="53" t="s">
        <v>157</v>
      </c>
      <c r="G54" s="54"/>
      <c r="H54" s="55"/>
      <c r="I54" s="54"/>
      <c r="J54" s="17"/>
      <c r="K54" s="56"/>
      <c r="L54" s="56"/>
      <c r="M54" s="52"/>
      <c r="N54" s="58">
        <f>E54</f>
        <v>2.75</v>
      </c>
    </row>
    <row r="55" spans="1:14" ht="20.100000000000001" customHeight="1" x14ac:dyDescent="0.25">
      <c r="A55" s="50">
        <v>50</v>
      </c>
      <c r="B55" s="51" t="s">
        <v>7</v>
      </c>
      <c r="C55" s="57"/>
      <c r="D55" s="17" t="s">
        <v>47</v>
      </c>
      <c r="E55" s="52">
        <v>2.75</v>
      </c>
      <c r="F55" s="53" t="s">
        <v>157</v>
      </c>
      <c r="G55" s="54"/>
      <c r="H55" s="55"/>
      <c r="I55" s="54"/>
      <c r="J55" s="17"/>
      <c r="K55" s="56"/>
      <c r="L55" s="56"/>
      <c r="M55" s="52"/>
      <c r="N55" s="58">
        <f>E55</f>
        <v>2.75</v>
      </c>
    </row>
    <row r="56" spans="1:14" ht="20.100000000000001" customHeight="1" x14ac:dyDescent="0.25">
      <c r="A56" s="50">
        <v>51</v>
      </c>
      <c r="B56" s="51" t="s">
        <v>7</v>
      </c>
      <c r="C56" s="57"/>
      <c r="D56" s="17" t="s">
        <v>59</v>
      </c>
      <c r="E56" s="52">
        <v>40.1</v>
      </c>
      <c r="F56" s="53" t="s">
        <v>157</v>
      </c>
      <c r="G56" s="54"/>
      <c r="H56" s="55"/>
      <c r="I56" s="54"/>
      <c r="J56" s="17"/>
      <c r="K56" s="56"/>
      <c r="L56" s="56"/>
      <c r="M56" s="52">
        <f>E56</f>
        <v>40.1</v>
      </c>
      <c r="N56" s="17"/>
    </row>
    <row r="57" spans="1:14" ht="20.100000000000001" customHeight="1" x14ac:dyDescent="0.25">
      <c r="A57" s="50">
        <v>52</v>
      </c>
      <c r="B57" s="51" t="s">
        <v>7</v>
      </c>
      <c r="C57" s="57"/>
      <c r="D57" s="17" t="s">
        <v>87</v>
      </c>
      <c r="E57" s="52">
        <v>22.63</v>
      </c>
      <c r="F57" s="53" t="s">
        <v>157</v>
      </c>
      <c r="G57" s="54"/>
      <c r="H57" s="55"/>
      <c r="I57" s="54"/>
      <c r="J57" s="58">
        <f>E57</f>
        <v>22.63</v>
      </c>
      <c r="K57" s="59"/>
      <c r="L57" s="59"/>
      <c r="M57" s="52"/>
      <c r="N57" s="17"/>
    </row>
    <row r="58" spans="1:14" ht="20.100000000000001" customHeight="1" x14ac:dyDescent="0.25">
      <c r="A58" s="50">
        <v>53</v>
      </c>
      <c r="B58" s="51" t="s">
        <v>7</v>
      </c>
      <c r="C58" s="57"/>
      <c r="D58" s="17" t="s">
        <v>149</v>
      </c>
      <c r="E58" s="52">
        <v>22.5</v>
      </c>
      <c r="F58" s="53" t="s">
        <v>161</v>
      </c>
      <c r="G58" s="54"/>
      <c r="H58" s="55"/>
      <c r="I58" s="54"/>
      <c r="J58" s="17"/>
      <c r="K58" s="56"/>
      <c r="L58" s="56"/>
      <c r="M58" s="52"/>
      <c r="N58" s="17"/>
    </row>
    <row r="59" spans="1:14" ht="20.100000000000001" customHeight="1" x14ac:dyDescent="0.25">
      <c r="A59" s="61">
        <v>54</v>
      </c>
      <c r="B59" s="156"/>
      <c r="C59" s="156"/>
      <c r="D59" s="157"/>
      <c r="E59" s="62">
        <f>SUM(E6:E58)</f>
        <v>967.03999999999974</v>
      </c>
      <c r="F59" s="63"/>
      <c r="G59" s="15"/>
      <c r="H59" s="15"/>
      <c r="I59" s="15">
        <f>SUM(I6:I58)</f>
        <v>80.77</v>
      </c>
      <c r="J59" s="35"/>
      <c r="K59" s="35"/>
      <c r="L59" s="35"/>
      <c r="M59" s="34"/>
      <c r="N59" s="35"/>
    </row>
    <row r="60" spans="1:14" ht="20.100000000000001" customHeight="1" x14ac:dyDescent="0.25">
      <c r="A60" s="50">
        <v>55</v>
      </c>
      <c r="B60" s="51" t="s">
        <v>68</v>
      </c>
      <c r="C60" s="57">
        <v>1</v>
      </c>
      <c r="D60" s="17" t="s">
        <v>122</v>
      </c>
      <c r="E60" s="52">
        <v>0</v>
      </c>
      <c r="F60" s="53"/>
      <c r="G60" s="54"/>
      <c r="H60" s="55"/>
      <c r="I60" s="54"/>
      <c r="J60" s="17"/>
      <c r="K60" s="56"/>
      <c r="L60" s="56"/>
      <c r="M60" s="52"/>
      <c r="N60" s="17"/>
    </row>
    <row r="61" spans="1:14" ht="20.100000000000001" customHeight="1" x14ac:dyDescent="0.25">
      <c r="A61" s="50">
        <v>56</v>
      </c>
      <c r="B61" s="51" t="s">
        <v>68</v>
      </c>
      <c r="C61" s="57">
        <v>2</v>
      </c>
      <c r="D61" s="17" t="s">
        <v>69</v>
      </c>
      <c r="E61" s="52">
        <v>15.23</v>
      </c>
      <c r="F61" s="53" t="s">
        <v>158</v>
      </c>
      <c r="G61" s="54"/>
      <c r="H61" s="55"/>
      <c r="I61" s="54">
        <f>E61</f>
        <v>15.23</v>
      </c>
      <c r="J61" s="17"/>
      <c r="K61" s="56"/>
      <c r="L61" s="56"/>
      <c r="M61" s="52"/>
      <c r="N61" s="17"/>
    </row>
    <row r="62" spans="1:14" ht="20.100000000000001" customHeight="1" x14ac:dyDescent="0.25">
      <c r="A62" s="50">
        <v>57</v>
      </c>
      <c r="B62" s="51" t="s">
        <v>68</v>
      </c>
      <c r="C62" s="57">
        <v>3</v>
      </c>
      <c r="D62" s="17" t="s">
        <v>70</v>
      </c>
      <c r="E62" s="52">
        <v>14.42</v>
      </c>
      <c r="F62" s="53" t="s">
        <v>158</v>
      </c>
      <c r="G62" s="54"/>
      <c r="H62" s="55"/>
      <c r="I62" s="54"/>
      <c r="J62" s="17"/>
      <c r="K62" s="56"/>
      <c r="L62" s="59">
        <f>E62</f>
        <v>14.42</v>
      </c>
      <c r="M62" s="52"/>
      <c r="N62" s="17"/>
    </row>
    <row r="63" spans="1:14" ht="20.100000000000001" customHeight="1" x14ac:dyDescent="0.25">
      <c r="A63" s="50">
        <v>58</v>
      </c>
      <c r="B63" s="51" t="s">
        <v>68</v>
      </c>
      <c r="C63" s="57">
        <v>4</v>
      </c>
      <c r="D63" s="17" t="s">
        <v>133</v>
      </c>
      <c r="E63" s="52">
        <v>44.21</v>
      </c>
      <c r="F63" s="53" t="s">
        <v>160</v>
      </c>
      <c r="G63" s="54"/>
      <c r="H63" s="55">
        <v>30</v>
      </c>
      <c r="I63" s="54">
        <v>14.21</v>
      </c>
      <c r="J63" s="17"/>
      <c r="K63" s="56"/>
      <c r="L63" s="56"/>
      <c r="M63" s="52"/>
      <c r="N63" s="17"/>
    </row>
    <row r="64" spans="1:14" ht="20.100000000000001" customHeight="1" x14ac:dyDescent="0.25">
      <c r="A64" s="50">
        <v>59</v>
      </c>
      <c r="B64" s="51" t="s">
        <v>68</v>
      </c>
      <c r="C64" s="57">
        <v>5</v>
      </c>
      <c r="D64" s="17" t="s">
        <v>71</v>
      </c>
      <c r="E64" s="52">
        <v>57.12</v>
      </c>
      <c r="F64" s="53" t="s">
        <v>162</v>
      </c>
      <c r="G64" s="54"/>
      <c r="H64" s="55"/>
      <c r="I64" s="54"/>
      <c r="J64" s="17"/>
      <c r="K64" s="59">
        <f>E64</f>
        <v>57.12</v>
      </c>
      <c r="L64" s="59"/>
      <c r="M64" s="52"/>
      <c r="N64" s="17"/>
    </row>
    <row r="65" spans="1:14" ht="20.100000000000001" customHeight="1" x14ac:dyDescent="0.25">
      <c r="A65" s="50">
        <v>60</v>
      </c>
      <c r="B65" s="51" t="s">
        <v>68</v>
      </c>
      <c r="C65" s="57">
        <v>6</v>
      </c>
      <c r="D65" s="64" t="s">
        <v>71</v>
      </c>
      <c r="E65" s="52">
        <v>24.38</v>
      </c>
      <c r="F65" s="53" t="s">
        <v>162</v>
      </c>
      <c r="G65" s="54"/>
      <c r="H65" s="55"/>
      <c r="I65" s="54"/>
      <c r="J65" s="17"/>
      <c r="K65" s="59">
        <f>E65</f>
        <v>24.38</v>
      </c>
      <c r="L65" s="59"/>
      <c r="M65" s="52"/>
      <c r="N65" s="17"/>
    </row>
    <row r="66" spans="1:14" ht="20.100000000000001" customHeight="1" x14ac:dyDescent="0.25">
      <c r="A66" s="50">
        <v>61</v>
      </c>
      <c r="B66" s="51" t="s">
        <v>68</v>
      </c>
      <c r="C66" s="57">
        <v>7</v>
      </c>
      <c r="D66" s="17" t="s">
        <v>72</v>
      </c>
      <c r="E66" s="52">
        <v>38.07</v>
      </c>
      <c r="F66" s="53" t="s">
        <v>157</v>
      </c>
      <c r="G66" s="54"/>
      <c r="H66" s="55"/>
      <c r="I66" s="54"/>
      <c r="J66" s="17"/>
      <c r="K66" s="56"/>
      <c r="L66" s="59">
        <f>E66</f>
        <v>38.07</v>
      </c>
      <c r="M66" s="52"/>
      <c r="N66" s="17"/>
    </row>
    <row r="67" spans="1:14" ht="20.100000000000001" customHeight="1" x14ac:dyDescent="0.25">
      <c r="A67" s="50">
        <v>62</v>
      </c>
      <c r="B67" s="51" t="s">
        <v>68</v>
      </c>
      <c r="C67" s="57">
        <v>8</v>
      </c>
      <c r="D67" s="17" t="s">
        <v>73</v>
      </c>
      <c r="E67" s="52">
        <v>0</v>
      </c>
      <c r="F67" s="53" t="s">
        <v>157</v>
      </c>
      <c r="G67" s="54"/>
      <c r="H67" s="55"/>
      <c r="I67" s="54"/>
      <c r="J67" s="17"/>
      <c r="K67" s="56"/>
      <c r="L67" s="56"/>
      <c r="M67" s="52"/>
      <c r="N67" s="17"/>
    </row>
    <row r="68" spans="1:14" ht="20.100000000000001" customHeight="1" x14ac:dyDescent="0.25">
      <c r="A68" s="50">
        <v>63</v>
      </c>
      <c r="B68" s="51" t="s">
        <v>68</v>
      </c>
      <c r="C68" s="57">
        <v>9</v>
      </c>
      <c r="D68" s="17" t="s">
        <v>74</v>
      </c>
      <c r="E68" s="52">
        <v>36.299999999999997</v>
      </c>
      <c r="F68" s="53" t="s">
        <v>157</v>
      </c>
      <c r="G68" s="54"/>
      <c r="H68" s="55"/>
      <c r="I68" s="54"/>
      <c r="J68" s="17"/>
      <c r="K68" s="56"/>
      <c r="L68" s="59">
        <f>E68</f>
        <v>36.299999999999997</v>
      </c>
      <c r="M68" s="52"/>
      <c r="N68" s="17"/>
    </row>
    <row r="69" spans="1:14" ht="20.100000000000001" customHeight="1" x14ac:dyDescent="0.25">
      <c r="A69" s="50">
        <v>64</v>
      </c>
      <c r="B69" s="51" t="s">
        <v>68</v>
      </c>
      <c r="C69" s="57">
        <v>10</v>
      </c>
      <c r="D69" s="17" t="s">
        <v>140</v>
      </c>
      <c r="E69" s="52">
        <v>9.56</v>
      </c>
      <c r="F69" s="53" t="s">
        <v>157</v>
      </c>
      <c r="G69" s="54">
        <f>E69</f>
        <v>9.56</v>
      </c>
      <c r="H69" s="55"/>
      <c r="I69" s="54"/>
      <c r="J69" s="17"/>
      <c r="K69" s="56"/>
      <c r="L69" s="56"/>
      <c r="M69" s="52"/>
      <c r="N69" s="17"/>
    </row>
    <row r="70" spans="1:14" ht="20.100000000000001" customHeight="1" x14ac:dyDescent="0.25">
      <c r="A70" s="50">
        <v>65</v>
      </c>
      <c r="B70" s="51" t="s">
        <v>68</v>
      </c>
      <c r="C70" s="57">
        <v>11</v>
      </c>
      <c r="D70" s="17" t="s">
        <v>75</v>
      </c>
      <c r="E70" s="52">
        <v>2.76</v>
      </c>
      <c r="F70" s="53" t="s">
        <v>157</v>
      </c>
      <c r="G70" s="54"/>
      <c r="H70" s="55">
        <f>E70</f>
        <v>2.76</v>
      </c>
      <c r="I70" s="54"/>
      <c r="J70" s="17"/>
      <c r="K70" s="56"/>
      <c r="L70" s="56"/>
      <c r="M70" s="52"/>
      <c r="N70" s="17"/>
    </row>
    <row r="71" spans="1:14" ht="20.100000000000001" customHeight="1" x14ac:dyDescent="0.25">
      <c r="A71" s="50">
        <v>66</v>
      </c>
      <c r="B71" s="51" t="s">
        <v>68</v>
      </c>
      <c r="C71" s="57">
        <v>12</v>
      </c>
      <c r="D71" s="17" t="s">
        <v>141</v>
      </c>
      <c r="E71" s="52">
        <v>12.15</v>
      </c>
      <c r="F71" s="53" t="s">
        <v>157</v>
      </c>
      <c r="G71" s="54">
        <f>E71</f>
        <v>12.15</v>
      </c>
      <c r="H71" s="55"/>
      <c r="I71" s="54"/>
      <c r="J71" s="17"/>
      <c r="K71" s="56"/>
      <c r="L71" s="56"/>
      <c r="M71" s="52"/>
      <c r="N71" s="17"/>
    </row>
    <row r="72" spans="1:14" ht="20.100000000000001" customHeight="1" x14ac:dyDescent="0.25">
      <c r="A72" s="50">
        <v>67</v>
      </c>
      <c r="B72" s="51" t="s">
        <v>68</v>
      </c>
      <c r="C72" s="57">
        <v>13</v>
      </c>
      <c r="D72" s="17" t="s">
        <v>6</v>
      </c>
      <c r="E72" s="52">
        <v>8.58</v>
      </c>
      <c r="F72" s="53" t="s">
        <v>160</v>
      </c>
      <c r="G72" s="54"/>
      <c r="H72" s="55"/>
      <c r="I72" s="54">
        <f t="shared" ref="I72:I81" si="2">E72</f>
        <v>8.58</v>
      </c>
      <c r="J72" s="17"/>
      <c r="K72" s="56"/>
      <c r="L72" s="56"/>
      <c r="M72" s="52"/>
      <c r="N72" s="17"/>
    </row>
    <row r="73" spans="1:14" ht="20.100000000000001" customHeight="1" x14ac:dyDescent="0.25">
      <c r="A73" s="50">
        <v>68</v>
      </c>
      <c r="B73" s="51" t="s">
        <v>68</v>
      </c>
      <c r="C73" s="57">
        <v>14</v>
      </c>
      <c r="D73" s="17" t="s">
        <v>76</v>
      </c>
      <c r="E73" s="52">
        <v>6.38</v>
      </c>
      <c r="F73" s="53" t="s">
        <v>160</v>
      </c>
      <c r="G73" s="54"/>
      <c r="H73" s="55"/>
      <c r="I73" s="54">
        <f t="shared" si="2"/>
        <v>6.38</v>
      </c>
      <c r="J73" s="17"/>
      <c r="K73" s="56"/>
      <c r="L73" s="56"/>
      <c r="M73" s="52"/>
      <c r="N73" s="17"/>
    </row>
    <row r="74" spans="1:14" ht="20.100000000000001" customHeight="1" x14ac:dyDescent="0.25">
      <c r="A74" s="50">
        <v>69</v>
      </c>
      <c r="B74" s="51" t="s">
        <v>68</v>
      </c>
      <c r="C74" s="57">
        <v>15</v>
      </c>
      <c r="D74" s="17" t="s">
        <v>77</v>
      </c>
      <c r="E74" s="52">
        <v>48.19</v>
      </c>
      <c r="F74" s="53" t="s">
        <v>160</v>
      </c>
      <c r="G74" s="54"/>
      <c r="H74" s="55"/>
      <c r="I74" s="54">
        <f t="shared" si="2"/>
        <v>48.19</v>
      </c>
      <c r="J74" s="17"/>
      <c r="K74" s="56"/>
      <c r="L74" s="56"/>
      <c r="M74" s="52"/>
      <c r="N74" s="17"/>
    </row>
    <row r="75" spans="1:14" ht="20.100000000000001" customHeight="1" x14ac:dyDescent="0.25">
      <c r="A75" s="50">
        <v>70</v>
      </c>
      <c r="B75" s="51" t="s">
        <v>68</v>
      </c>
      <c r="C75" s="57">
        <v>16</v>
      </c>
      <c r="D75" s="17" t="s">
        <v>77</v>
      </c>
      <c r="E75" s="52">
        <v>16.670000000000002</v>
      </c>
      <c r="F75" s="53" t="s">
        <v>160</v>
      </c>
      <c r="G75" s="54"/>
      <c r="H75" s="55"/>
      <c r="I75" s="54">
        <f t="shared" si="2"/>
        <v>16.670000000000002</v>
      </c>
      <c r="J75" s="17"/>
      <c r="K75" s="56"/>
      <c r="L75" s="56"/>
      <c r="M75" s="52"/>
      <c r="N75" s="17"/>
    </row>
    <row r="76" spans="1:14" ht="20.100000000000001" customHeight="1" x14ac:dyDescent="0.25">
      <c r="A76" s="50">
        <v>71</v>
      </c>
      <c r="B76" s="51" t="s">
        <v>68</v>
      </c>
      <c r="C76" s="57">
        <v>17</v>
      </c>
      <c r="D76" s="17" t="s">
        <v>77</v>
      </c>
      <c r="E76" s="52">
        <v>14.72</v>
      </c>
      <c r="F76" s="53" t="s">
        <v>160</v>
      </c>
      <c r="G76" s="54"/>
      <c r="H76" s="55"/>
      <c r="I76" s="54">
        <f t="shared" si="2"/>
        <v>14.72</v>
      </c>
      <c r="J76" s="17"/>
      <c r="K76" s="56"/>
      <c r="L76" s="56"/>
      <c r="M76" s="52"/>
      <c r="N76" s="17"/>
    </row>
    <row r="77" spans="1:14" ht="20.100000000000001" customHeight="1" x14ac:dyDescent="0.25">
      <c r="A77" s="50">
        <v>72</v>
      </c>
      <c r="B77" s="51" t="s">
        <v>68</v>
      </c>
      <c r="C77" s="57">
        <v>18</v>
      </c>
      <c r="D77" s="17" t="s">
        <v>77</v>
      </c>
      <c r="E77" s="52">
        <v>15.75</v>
      </c>
      <c r="F77" s="53" t="s">
        <v>160</v>
      </c>
      <c r="G77" s="54"/>
      <c r="H77" s="55"/>
      <c r="I77" s="54">
        <f t="shared" si="2"/>
        <v>15.75</v>
      </c>
      <c r="J77" s="17"/>
      <c r="K77" s="56"/>
      <c r="L77" s="56"/>
      <c r="M77" s="52"/>
      <c r="N77" s="17"/>
    </row>
    <row r="78" spans="1:14" ht="20.100000000000001" customHeight="1" x14ac:dyDescent="0.25">
      <c r="A78" s="50">
        <v>73</v>
      </c>
      <c r="B78" s="51" t="s">
        <v>68</v>
      </c>
      <c r="C78" s="57">
        <v>19</v>
      </c>
      <c r="D78" s="17" t="s">
        <v>77</v>
      </c>
      <c r="E78" s="52">
        <v>15.41</v>
      </c>
      <c r="F78" s="53" t="s">
        <v>160</v>
      </c>
      <c r="G78" s="54"/>
      <c r="H78" s="55"/>
      <c r="I78" s="54">
        <f t="shared" si="2"/>
        <v>15.41</v>
      </c>
      <c r="J78" s="17"/>
      <c r="K78" s="56"/>
      <c r="L78" s="56"/>
      <c r="M78" s="52"/>
      <c r="N78" s="17"/>
    </row>
    <row r="79" spans="1:14" ht="20.100000000000001" customHeight="1" x14ac:dyDescent="0.25">
      <c r="A79" s="50">
        <v>74</v>
      </c>
      <c r="B79" s="51" t="s">
        <v>68</v>
      </c>
      <c r="C79" s="57">
        <v>20</v>
      </c>
      <c r="D79" s="17" t="s">
        <v>77</v>
      </c>
      <c r="E79" s="52">
        <v>31.11</v>
      </c>
      <c r="F79" s="53" t="s">
        <v>160</v>
      </c>
      <c r="G79" s="54"/>
      <c r="H79" s="55"/>
      <c r="I79" s="54">
        <f t="shared" si="2"/>
        <v>31.11</v>
      </c>
      <c r="J79" s="17"/>
      <c r="K79" s="56"/>
      <c r="L79" s="56"/>
      <c r="M79" s="52"/>
      <c r="N79" s="17"/>
    </row>
    <row r="80" spans="1:14" ht="20.100000000000001" customHeight="1" x14ac:dyDescent="0.25">
      <c r="A80" s="50">
        <v>75</v>
      </c>
      <c r="B80" s="51" t="s">
        <v>68</v>
      </c>
      <c r="C80" s="57">
        <v>21</v>
      </c>
      <c r="D80" s="17" t="s">
        <v>77</v>
      </c>
      <c r="E80" s="52">
        <v>15.58</v>
      </c>
      <c r="F80" s="53" t="s">
        <v>160</v>
      </c>
      <c r="G80" s="54"/>
      <c r="H80" s="55"/>
      <c r="I80" s="54">
        <f t="shared" si="2"/>
        <v>15.58</v>
      </c>
      <c r="J80" s="17"/>
      <c r="K80" s="56"/>
      <c r="L80" s="56"/>
      <c r="M80" s="52"/>
      <c r="N80" s="17"/>
    </row>
    <row r="81" spans="1:14" ht="20.100000000000001" customHeight="1" x14ac:dyDescent="0.25">
      <c r="A81" s="50">
        <v>76</v>
      </c>
      <c r="B81" s="51" t="s">
        <v>68</v>
      </c>
      <c r="C81" s="57">
        <v>22</v>
      </c>
      <c r="D81" s="17" t="s">
        <v>77</v>
      </c>
      <c r="E81" s="52">
        <f>15.75+32.2</f>
        <v>47.95</v>
      </c>
      <c r="F81" s="53" t="s">
        <v>160</v>
      </c>
      <c r="G81" s="54"/>
      <c r="H81" s="55"/>
      <c r="I81" s="54">
        <f t="shared" si="2"/>
        <v>47.95</v>
      </c>
      <c r="J81" s="17"/>
      <c r="K81" s="56"/>
      <c r="L81" s="56"/>
      <c r="M81" s="52"/>
      <c r="N81" s="17"/>
    </row>
    <row r="82" spans="1:14" ht="20.100000000000001" customHeight="1" x14ac:dyDescent="0.25">
      <c r="A82" s="50">
        <v>77</v>
      </c>
      <c r="B82" s="51" t="s">
        <v>68</v>
      </c>
      <c r="C82" s="57">
        <v>23</v>
      </c>
      <c r="D82" s="17" t="s">
        <v>78</v>
      </c>
      <c r="E82" s="52">
        <v>16.100000000000001</v>
      </c>
      <c r="F82" s="53" t="s">
        <v>160</v>
      </c>
      <c r="G82" s="54"/>
      <c r="H82" s="55"/>
      <c r="I82" s="54"/>
      <c r="J82" s="17"/>
      <c r="K82" s="56"/>
      <c r="L82" s="56"/>
      <c r="M82" s="52">
        <f>E82</f>
        <v>16.100000000000001</v>
      </c>
      <c r="N82" s="17"/>
    </row>
    <row r="83" spans="1:14" ht="20.100000000000001" customHeight="1" x14ac:dyDescent="0.25">
      <c r="A83" s="50">
        <v>78</v>
      </c>
      <c r="B83" s="51" t="s">
        <v>68</v>
      </c>
      <c r="C83" s="57">
        <v>24</v>
      </c>
      <c r="D83" s="17" t="s">
        <v>79</v>
      </c>
      <c r="E83" s="52">
        <v>16.239999999999998</v>
      </c>
      <c r="F83" s="53" t="s">
        <v>160</v>
      </c>
      <c r="G83" s="54"/>
      <c r="H83" s="55"/>
      <c r="I83" s="54"/>
      <c r="J83" s="17"/>
      <c r="K83" s="56"/>
      <c r="L83" s="56"/>
      <c r="M83" s="52">
        <f>E83</f>
        <v>16.239999999999998</v>
      </c>
      <c r="N83" s="17"/>
    </row>
    <row r="84" spans="1:14" ht="20.100000000000001" customHeight="1" x14ac:dyDescent="0.25">
      <c r="A84" s="50">
        <v>79</v>
      </c>
      <c r="B84" s="51" t="s">
        <v>68</v>
      </c>
      <c r="C84" s="57">
        <v>25</v>
      </c>
      <c r="D84" s="17" t="s">
        <v>80</v>
      </c>
      <c r="E84" s="52">
        <v>21.14</v>
      </c>
      <c r="F84" s="53" t="s">
        <v>163</v>
      </c>
      <c r="G84" s="54"/>
      <c r="H84" s="55">
        <f>E84</f>
        <v>21.14</v>
      </c>
      <c r="I84" s="54"/>
      <c r="J84" s="17"/>
      <c r="K84" s="56"/>
      <c r="L84" s="56"/>
      <c r="M84" s="52"/>
      <c r="N84" s="17"/>
    </row>
    <row r="85" spans="1:14" ht="20.100000000000001" customHeight="1" x14ac:dyDescent="0.25">
      <c r="A85" s="50">
        <v>80</v>
      </c>
      <c r="B85" s="51" t="s">
        <v>68</v>
      </c>
      <c r="C85" s="57">
        <v>26</v>
      </c>
      <c r="D85" s="17" t="s">
        <v>81</v>
      </c>
      <c r="E85" s="52">
        <v>15.36</v>
      </c>
      <c r="F85" s="53" t="s">
        <v>157</v>
      </c>
      <c r="G85" s="54"/>
      <c r="H85" s="55"/>
      <c r="I85" s="54">
        <f>E85</f>
        <v>15.36</v>
      </c>
      <c r="J85" s="17"/>
      <c r="K85" s="56"/>
      <c r="L85" s="56"/>
      <c r="M85" s="52"/>
      <c r="N85" s="17"/>
    </row>
    <row r="86" spans="1:14" ht="20.100000000000001" customHeight="1" x14ac:dyDescent="0.25">
      <c r="A86" s="50">
        <v>81</v>
      </c>
      <c r="B86" s="51" t="s">
        <v>68</v>
      </c>
      <c r="C86" s="57" t="s">
        <v>82</v>
      </c>
      <c r="D86" s="17" t="s">
        <v>132</v>
      </c>
      <c r="E86" s="52">
        <v>5.74</v>
      </c>
      <c r="F86" s="53" t="s">
        <v>164</v>
      </c>
      <c r="G86" s="54"/>
      <c r="H86" s="55"/>
      <c r="I86" s="54"/>
      <c r="J86" s="58">
        <f>E86</f>
        <v>5.74</v>
      </c>
      <c r="K86" s="59"/>
      <c r="L86" s="59"/>
      <c r="M86" s="52"/>
      <c r="N86" s="58"/>
    </row>
    <row r="87" spans="1:14" ht="20.100000000000001" customHeight="1" x14ac:dyDescent="0.25">
      <c r="A87" s="50">
        <v>82</v>
      </c>
      <c r="B87" s="51" t="s">
        <v>68</v>
      </c>
      <c r="C87" s="57" t="s">
        <v>28</v>
      </c>
      <c r="D87" s="17" t="s">
        <v>128</v>
      </c>
      <c r="E87" s="52">
        <v>4.7</v>
      </c>
      <c r="F87" s="53" t="s">
        <v>155</v>
      </c>
      <c r="G87" s="54"/>
      <c r="H87" s="55"/>
      <c r="I87" s="54"/>
      <c r="J87" s="58"/>
      <c r="K87" s="59"/>
      <c r="L87" s="59"/>
      <c r="M87" s="52"/>
      <c r="N87" s="58">
        <f>E87</f>
        <v>4.7</v>
      </c>
    </row>
    <row r="88" spans="1:14" ht="20.100000000000001" customHeight="1" x14ac:dyDescent="0.25">
      <c r="A88" s="50">
        <v>83</v>
      </c>
      <c r="B88" s="51" t="s">
        <v>68</v>
      </c>
      <c r="C88" s="57" t="s">
        <v>30</v>
      </c>
      <c r="D88" s="17" t="s">
        <v>130</v>
      </c>
      <c r="E88" s="52">
        <v>17.420000000000002</v>
      </c>
      <c r="F88" s="53" t="s">
        <v>158</v>
      </c>
      <c r="G88" s="54"/>
      <c r="H88" s="55"/>
      <c r="I88" s="54"/>
      <c r="J88" s="58">
        <f>E88</f>
        <v>17.420000000000002</v>
      </c>
      <c r="K88" s="59"/>
      <c r="L88" s="59"/>
      <c r="M88" s="52"/>
      <c r="N88" s="58"/>
    </row>
    <row r="89" spans="1:14" ht="20.100000000000001" customHeight="1" x14ac:dyDescent="0.25">
      <c r="A89" s="50">
        <v>84</v>
      </c>
      <c r="B89" s="51" t="s">
        <v>68</v>
      </c>
      <c r="C89" s="57" t="s">
        <v>26</v>
      </c>
      <c r="D89" s="17" t="s">
        <v>131</v>
      </c>
      <c r="E89" s="52">
        <v>7</v>
      </c>
      <c r="F89" s="53" t="s">
        <v>158</v>
      </c>
      <c r="G89" s="54"/>
      <c r="H89" s="55"/>
      <c r="I89" s="54"/>
      <c r="J89" s="58">
        <f>E89</f>
        <v>7</v>
      </c>
      <c r="K89" s="59"/>
      <c r="L89" s="59"/>
      <c r="M89" s="52"/>
      <c r="N89" s="58"/>
    </row>
    <row r="90" spans="1:14" ht="20.100000000000001" customHeight="1" x14ac:dyDescent="0.25">
      <c r="A90" s="50">
        <v>85</v>
      </c>
      <c r="B90" s="51" t="s">
        <v>68</v>
      </c>
      <c r="C90" s="57" t="s">
        <v>20</v>
      </c>
      <c r="D90" s="17" t="s">
        <v>129</v>
      </c>
      <c r="E90" s="52">
        <v>5.96</v>
      </c>
      <c r="F90" s="53" t="s">
        <v>155</v>
      </c>
      <c r="G90" s="54"/>
      <c r="H90" s="55"/>
      <c r="I90" s="54"/>
      <c r="J90" s="58"/>
      <c r="K90" s="59"/>
      <c r="L90" s="59"/>
      <c r="M90" s="52"/>
      <c r="N90" s="58">
        <f>E90</f>
        <v>5.96</v>
      </c>
    </row>
    <row r="91" spans="1:14" ht="20.100000000000001" customHeight="1" x14ac:dyDescent="0.25">
      <c r="A91" s="50">
        <v>86</v>
      </c>
      <c r="B91" s="51" t="s">
        <v>68</v>
      </c>
      <c r="C91" s="57" t="s">
        <v>23</v>
      </c>
      <c r="D91" s="17" t="s">
        <v>84</v>
      </c>
      <c r="E91" s="52">
        <v>15.31</v>
      </c>
      <c r="F91" s="53" t="s">
        <v>158</v>
      </c>
      <c r="G91" s="54"/>
      <c r="H91" s="55"/>
      <c r="I91" s="54"/>
      <c r="J91" s="58">
        <f>E91</f>
        <v>15.31</v>
      </c>
      <c r="K91" s="59"/>
      <c r="L91" s="59"/>
      <c r="M91" s="52"/>
      <c r="N91" s="17"/>
    </row>
    <row r="92" spans="1:14" ht="20.100000000000001" customHeight="1" x14ac:dyDescent="0.25">
      <c r="A92" s="50">
        <v>87</v>
      </c>
      <c r="B92" s="51" t="s">
        <v>68</v>
      </c>
      <c r="C92" s="57" t="s">
        <v>24</v>
      </c>
      <c r="D92" s="17" t="s">
        <v>84</v>
      </c>
      <c r="E92" s="52">
        <v>125.41</v>
      </c>
      <c r="F92" s="53" t="s">
        <v>158</v>
      </c>
      <c r="G92" s="54"/>
      <c r="H92" s="55"/>
      <c r="I92" s="54"/>
      <c r="J92" s="58">
        <f>E92</f>
        <v>125.41</v>
      </c>
      <c r="K92" s="59"/>
      <c r="L92" s="59"/>
      <c r="M92" s="52"/>
      <c r="N92" s="17"/>
    </row>
    <row r="93" spans="1:14" ht="20.100000000000001" customHeight="1" x14ac:dyDescent="0.25">
      <c r="A93" s="50">
        <v>88</v>
      </c>
      <c r="B93" s="51" t="s">
        <v>68</v>
      </c>
      <c r="C93" s="57" t="s">
        <v>83</v>
      </c>
      <c r="D93" s="17" t="s">
        <v>84</v>
      </c>
      <c r="E93" s="52">
        <v>89.84</v>
      </c>
      <c r="F93" s="53" t="s">
        <v>158</v>
      </c>
      <c r="G93" s="54"/>
      <c r="H93" s="55"/>
      <c r="I93" s="54"/>
      <c r="J93" s="58">
        <f>E93</f>
        <v>89.84</v>
      </c>
      <c r="K93" s="59"/>
      <c r="L93" s="59"/>
      <c r="M93" s="52"/>
      <c r="N93" s="17"/>
    </row>
    <row r="94" spans="1:14" ht="20.100000000000001" customHeight="1" x14ac:dyDescent="0.25">
      <c r="A94" s="61">
        <v>89</v>
      </c>
      <c r="B94" s="156"/>
      <c r="C94" s="156"/>
      <c r="D94" s="157"/>
      <c r="E94" s="62">
        <f>SUM(E61:E93)</f>
        <v>814.7600000000001</v>
      </c>
      <c r="F94" s="63"/>
      <c r="G94" s="15"/>
      <c r="H94" s="15"/>
      <c r="I94" s="15">
        <f>SUM(I60:I93)</f>
        <v>265.14000000000004</v>
      </c>
      <c r="J94" s="35"/>
      <c r="K94" s="35"/>
      <c r="L94" s="35"/>
      <c r="M94" s="34"/>
      <c r="N94" s="35"/>
    </row>
    <row r="95" spans="1:14" ht="20.100000000000001" customHeight="1" x14ac:dyDescent="0.25">
      <c r="A95" s="50">
        <v>90</v>
      </c>
      <c r="B95" s="51" t="s">
        <v>123</v>
      </c>
      <c r="C95" s="57">
        <v>100</v>
      </c>
      <c r="D95" s="17" t="s">
        <v>99</v>
      </c>
      <c r="E95" s="52">
        <v>36.299999999999997</v>
      </c>
      <c r="F95" s="53" t="s">
        <v>166</v>
      </c>
      <c r="G95" s="54"/>
      <c r="H95" s="55"/>
      <c r="I95" s="54"/>
      <c r="J95" s="17"/>
      <c r="K95" s="59">
        <f>E95</f>
        <v>36.299999999999997</v>
      </c>
      <c r="L95" s="59"/>
      <c r="M95" s="52"/>
      <c r="N95" s="17"/>
    </row>
    <row r="96" spans="1:14" ht="20.100000000000001" customHeight="1" x14ac:dyDescent="0.25">
      <c r="A96" s="50">
        <v>91</v>
      </c>
      <c r="B96" s="51" t="s">
        <v>123</v>
      </c>
      <c r="C96" s="57">
        <v>101</v>
      </c>
      <c r="D96" s="17" t="s">
        <v>140</v>
      </c>
      <c r="E96" s="52">
        <v>8.6999999999999993</v>
      </c>
      <c r="F96" s="53" t="s">
        <v>167</v>
      </c>
      <c r="G96" s="54">
        <f>E96</f>
        <v>8.6999999999999993</v>
      </c>
      <c r="H96" s="55"/>
      <c r="I96" s="54"/>
      <c r="J96" s="17"/>
      <c r="K96" s="56"/>
      <c r="L96" s="56"/>
      <c r="M96" s="52"/>
      <c r="N96" s="17"/>
    </row>
    <row r="97" spans="1:14" ht="20.100000000000001" customHeight="1" x14ac:dyDescent="0.25">
      <c r="A97" s="50">
        <v>92</v>
      </c>
      <c r="B97" s="51" t="s">
        <v>123</v>
      </c>
      <c r="C97" s="57">
        <v>102</v>
      </c>
      <c r="D97" s="17" t="s">
        <v>142</v>
      </c>
      <c r="E97" s="52">
        <v>8.09</v>
      </c>
      <c r="F97" s="53" t="s">
        <v>157</v>
      </c>
      <c r="G97" s="54">
        <f t="shared" ref="G97:G98" si="3">E97</f>
        <v>8.09</v>
      </c>
      <c r="H97" s="55"/>
      <c r="I97" s="54"/>
      <c r="J97" s="17"/>
      <c r="K97" s="56"/>
      <c r="L97" s="56"/>
      <c r="M97" s="52"/>
      <c r="N97" s="17"/>
    </row>
    <row r="98" spans="1:14" ht="20.100000000000001" customHeight="1" x14ac:dyDescent="0.25">
      <c r="A98" s="50">
        <v>93</v>
      </c>
      <c r="B98" s="51" t="s">
        <v>123</v>
      </c>
      <c r="C98" s="57">
        <v>103</v>
      </c>
      <c r="D98" s="17" t="s">
        <v>143</v>
      </c>
      <c r="E98" s="52">
        <v>5.21</v>
      </c>
      <c r="F98" s="53" t="s">
        <v>157</v>
      </c>
      <c r="G98" s="54">
        <f t="shared" si="3"/>
        <v>5.21</v>
      </c>
      <c r="H98" s="55"/>
      <c r="I98" s="54"/>
      <c r="J98" s="17"/>
      <c r="K98" s="56"/>
      <c r="L98" s="56"/>
      <c r="M98" s="52"/>
      <c r="N98" s="17"/>
    </row>
    <row r="99" spans="1:14" ht="20.100000000000001" customHeight="1" x14ac:dyDescent="0.25">
      <c r="A99" s="50">
        <v>94</v>
      </c>
      <c r="B99" s="51" t="s">
        <v>123</v>
      </c>
      <c r="C99" s="57">
        <v>104</v>
      </c>
      <c r="D99" s="17" t="s">
        <v>95</v>
      </c>
      <c r="E99" s="52">
        <v>44.95</v>
      </c>
      <c r="F99" s="53" t="s">
        <v>160</v>
      </c>
      <c r="G99" s="54"/>
      <c r="H99" s="55"/>
      <c r="I99" s="54"/>
      <c r="J99" s="17"/>
      <c r="K99" s="56"/>
      <c r="L99" s="59">
        <f>E99</f>
        <v>44.95</v>
      </c>
      <c r="M99" s="52"/>
      <c r="N99" s="17"/>
    </row>
    <row r="100" spans="1:14" ht="20.100000000000001" customHeight="1" x14ac:dyDescent="0.25">
      <c r="A100" s="50">
        <v>95</v>
      </c>
      <c r="B100" s="51" t="s">
        <v>123</v>
      </c>
      <c r="C100" s="57">
        <v>105</v>
      </c>
      <c r="D100" s="17" t="s">
        <v>96</v>
      </c>
      <c r="E100" s="52">
        <v>14.89</v>
      </c>
      <c r="F100" s="53" t="s">
        <v>160</v>
      </c>
      <c r="G100" s="54"/>
      <c r="H100" s="55"/>
      <c r="I100" s="54">
        <f>E100</f>
        <v>14.89</v>
      </c>
      <c r="J100" s="17"/>
      <c r="K100" s="56"/>
      <c r="L100" s="56"/>
      <c r="M100" s="52"/>
      <c r="N100" s="17"/>
    </row>
    <row r="101" spans="1:14" ht="20.100000000000001" customHeight="1" x14ac:dyDescent="0.25">
      <c r="A101" s="50">
        <v>96</v>
      </c>
      <c r="B101" s="51" t="s">
        <v>123</v>
      </c>
      <c r="C101" s="57">
        <v>106</v>
      </c>
      <c r="D101" s="17" t="s">
        <v>96</v>
      </c>
      <c r="E101" s="52">
        <v>14.89</v>
      </c>
      <c r="F101" s="53" t="s">
        <v>160</v>
      </c>
      <c r="G101" s="54"/>
      <c r="H101" s="55"/>
      <c r="I101" s="54">
        <f>E101</f>
        <v>14.89</v>
      </c>
      <c r="J101" s="17"/>
      <c r="K101" s="56"/>
      <c r="L101" s="56"/>
      <c r="M101" s="52"/>
      <c r="N101" s="17"/>
    </row>
    <row r="102" spans="1:14" ht="20.100000000000001" customHeight="1" x14ac:dyDescent="0.25">
      <c r="A102" s="50">
        <v>97</v>
      </c>
      <c r="B102" s="51" t="s">
        <v>123</v>
      </c>
      <c r="C102" s="57">
        <v>107</v>
      </c>
      <c r="D102" s="17" t="s">
        <v>96</v>
      </c>
      <c r="E102" s="52">
        <v>14.89</v>
      </c>
      <c r="F102" s="53" t="s">
        <v>168</v>
      </c>
      <c r="G102" s="54"/>
      <c r="H102" s="55"/>
      <c r="I102" s="54">
        <f>E102</f>
        <v>14.89</v>
      </c>
      <c r="J102" s="17"/>
      <c r="K102" s="56"/>
      <c r="L102" s="56"/>
      <c r="M102" s="52"/>
      <c r="N102" s="17"/>
    </row>
    <row r="103" spans="1:14" ht="20.100000000000001" customHeight="1" x14ac:dyDescent="0.25">
      <c r="A103" s="50">
        <v>98</v>
      </c>
      <c r="B103" s="51" t="s">
        <v>123</v>
      </c>
      <c r="C103" s="57">
        <v>108</v>
      </c>
      <c r="D103" s="17" t="s">
        <v>89</v>
      </c>
      <c r="E103" s="52">
        <v>31.86</v>
      </c>
      <c r="F103" s="53" t="s">
        <v>168</v>
      </c>
      <c r="G103" s="54"/>
      <c r="H103" s="55"/>
      <c r="I103" s="54"/>
      <c r="J103" s="17"/>
      <c r="K103" s="56"/>
      <c r="L103" s="59">
        <f>E103</f>
        <v>31.86</v>
      </c>
      <c r="M103" s="52"/>
      <c r="N103" s="17"/>
    </row>
    <row r="104" spans="1:14" ht="20.100000000000001" customHeight="1" x14ac:dyDescent="0.25">
      <c r="A104" s="50">
        <v>99</v>
      </c>
      <c r="B104" s="51" t="s">
        <v>123</v>
      </c>
      <c r="C104" s="57">
        <v>108</v>
      </c>
      <c r="D104" s="17" t="s">
        <v>90</v>
      </c>
      <c r="E104" s="52">
        <v>14.89</v>
      </c>
      <c r="F104" s="53" t="s">
        <v>168</v>
      </c>
      <c r="G104" s="54"/>
      <c r="H104" s="55"/>
      <c r="I104" s="54"/>
      <c r="J104" s="17"/>
      <c r="K104" s="56"/>
      <c r="L104" s="59">
        <f>E104</f>
        <v>14.89</v>
      </c>
      <c r="M104" s="52"/>
      <c r="N104" s="17"/>
    </row>
    <row r="105" spans="1:14" ht="20.100000000000001" customHeight="1" x14ac:dyDescent="0.25">
      <c r="A105" s="50">
        <v>100</v>
      </c>
      <c r="B105" s="51" t="s">
        <v>123</v>
      </c>
      <c r="C105" s="57">
        <v>109</v>
      </c>
      <c r="D105" s="17" t="s">
        <v>91</v>
      </c>
      <c r="E105" s="52">
        <v>32.31</v>
      </c>
      <c r="F105" s="53" t="s">
        <v>169</v>
      </c>
      <c r="G105" s="54"/>
      <c r="H105" s="55"/>
      <c r="I105" s="54"/>
      <c r="J105" s="17"/>
      <c r="K105" s="56"/>
      <c r="L105" s="59">
        <f>E105</f>
        <v>32.31</v>
      </c>
      <c r="M105" s="52"/>
      <c r="N105" s="17"/>
    </row>
    <row r="106" spans="1:14" ht="20.100000000000001" customHeight="1" x14ac:dyDescent="0.25">
      <c r="A106" s="50">
        <v>101</v>
      </c>
      <c r="B106" s="51" t="s">
        <v>123</v>
      </c>
      <c r="C106" s="57">
        <v>110</v>
      </c>
      <c r="D106" s="17" t="s">
        <v>92</v>
      </c>
      <c r="E106" s="52">
        <v>32.31</v>
      </c>
      <c r="F106" s="53" t="s">
        <v>160</v>
      </c>
      <c r="G106" s="54"/>
      <c r="H106" s="55"/>
      <c r="I106" s="54">
        <f>E106</f>
        <v>32.31</v>
      </c>
      <c r="J106" s="17"/>
      <c r="K106" s="56"/>
      <c r="L106" s="56"/>
      <c r="M106" s="52"/>
      <c r="N106" s="17"/>
    </row>
    <row r="107" spans="1:14" ht="20.100000000000001" customHeight="1" x14ac:dyDescent="0.25">
      <c r="A107" s="50">
        <v>102</v>
      </c>
      <c r="B107" s="51" t="s">
        <v>123</v>
      </c>
      <c r="C107" s="57">
        <v>111</v>
      </c>
      <c r="D107" s="17" t="s">
        <v>94</v>
      </c>
      <c r="E107" s="52">
        <v>11.04</v>
      </c>
      <c r="F107" s="53" t="s">
        <v>160</v>
      </c>
      <c r="G107" s="54"/>
      <c r="H107" s="55"/>
      <c r="I107" s="54">
        <f>E107</f>
        <v>11.04</v>
      </c>
      <c r="J107" s="17"/>
      <c r="K107" s="56"/>
      <c r="L107" s="56"/>
      <c r="M107" s="52"/>
      <c r="N107" s="17"/>
    </row>
    <row r="108" spans="1:14" ht="20.100000000000001" customHeight="1" x14ac:dyDescent="0.25">
      <c r="A108" s="50">
        <v>103</v>
      </c>
      <c r="B108" s="51" t="s">
        <v>123</v>
      </c>
      <c r="C108" s="57">
        <v>112</v>
      </c>
      <c r="D108" s="17" t="s">
        <v>93</v>
      </c>
      <c r="E108" s="52">
        <v>23.59</v>
      </c>
      <c r="F108" s="53" t="s">
        <v>160</v>
      </c>
      <c r="G108" s="54"/>
      <c r="H108" s="55"/>
      <c r="I108" s="54">
        <f>E108</f>
        <v>23.59</v>
      </c>
      <c r="J108" s="17"/>
      <c r="K108" s="56"/>
      <c r="L108" s="56"/>
      <c r="M108" s="52"/>
      <c r="N108" s="17"/>
    </row>
    <row r="109" spans="1:14" ht="20.100000000000001" customHeight="1" x14ac:dyDescent="0.25">
      <c r="A109" s="50">
        <v>104</v>
      </c>
      <c r="B109" s="51" t="s">
        <v>123</v>
      </c>
      <c r="C109" s="57">
        <v>113</v>
      </c>
      <c r="D109" s="17" t="s">
        <v>100</v>
      </c>
      <c r="E109" s="52">
        <v>172.53</v>
      </c>
      <c r="F109" s="53" t="s">
        <v>162</v>
      </c>
      <c r="G109" s="54"/>
      <c r="H109" s="55"/>
      <c r="I109" s="54"/>
      <c r="J109" s="17"/>
      <c r="K109" s="59">
        <f>E109</f>
        <v>172.53</v>
      </c>
      <c r="L109" s="59"/>
      <c r="M109" s="52"/>
      <c r="N109" s="17"/>
    </row>
    <row r="110" spans="1:14" ht="20.100000000000001" customHeight="1" x14ac:dyDescent="0.25">
      <c r="A110" s="50">
        <v>105</v>
      </c>
      <c r="B110" s="51" t="s">
        <v>123</v>
      </c>
      <c r="C110" s="57">
        <v>115</v>
      </c>
      <c r="D110" s="17" t="s">
        <v>88</v>
      </c>
      <c r="E110" s="52">
        <v>36.6</v>
      </c>
      <c r="F110" s="53" t="s">
        <v>158</v>
      </c>
      <c r="G110" s="54"/>
      <c r="H110" s="55"/>
      <c r="I110" s="54"/>
      <c r="J110" s="17"/>
      <c r="K110" s="56"/>
      <c r="L110" s="59"/>
      <c r="M110" s="52">
        <f>E110</f>
        <v>36.6</v>
      </c>
      <c r="N110" s="58"/>
    </row>
    <row r="111" spans="1:14" ht="20.100000000000001" customHeight="1" x14ac:dyDescent="0.25">
      <c r="A111" s="50">
        <v>106</v>
      </c>
      <c r="B111" s="51" t="s">
        <v>123</v>
      </c>
      <c r="C111" s="57">
        <v>116</v>
      </c>
      <c r="D111" s="17" t="s">
        <v>100</v>
      </c>
      <c r="E111" s="52">
        <f>68.3+19.46</f>
        <v>87.759999999999991</v>
      </c>
      <c r="F111" s="53" t="s">
        <v>162</v>
      </c>
      <c r="G111" s="54"/>
      <c r="H111" s="55"/>
      <c r="I111" s="54"/>
      <c r="J111" s="17"/>
      <c r="K111" s="59">
        <f>E111</f>
        <v>87.759999999999991</v>
      </c>
      <c r="L111" s="59"/>
      <c r="M111" s="52"/>
      <c r="N111" s="17"/>
    </row>
    <row r="112" spans="1:14" ht="20.100000000000001" customHeight="1" x14ac:dyDescent="0.25">
      <c r="A112" s="50">
        <v>107</v>
      </c>
      <c r="B112" s="51" t="s">
        <v>123</v>
      </c>
      <c r="C112" s="57">
        <v>118</v>
      </c>
      <c r="D112" s="17" t="s">
        <v>97</v>
      </c>
      <c r="E112" s="52">
        <v>20.37</v>
      </c>
      <c r="F112" s="53" t="s">
        <v>163</v>
      </c>
      <c r="G112" s="54"/>
      <c r="H112" s="55">
        <f>E112</f>
        <v>20.37</v>
      </c>
      <c r="I112" s="54"/>
      <c r="J112" s="17"/>
      <c r="K112" s="56"/>
      <c r="L112" s="56"/>
      <c r="M112" s="52"/>
      <c r="N112" s="17"/>
    </row>
    <row r="113" spans="1:14" ht="20.100000000000001" customHeight="1" x14ac:dyDescent="0.25">
      <c r="A113" s="50">
        <v>108</v>
      </c>
      <c r="B113" s="51" t="s">
        <v>123</v>
      </c>
      <c r="C113" s="57">
        <v>119</v>
      </c>
      <c r="D113" s="17" t="s">
        <v>97</v>
      </c>
      <c r="E113" s="52">
        <v>20.67</v>
      </c>
      <c r="F113" s="53" t="s">
        <v>163</v>
      </c>
      <c r="G113" s="54"/>
      <c r="H113" s="55">
        <f>E113</f>
        <v>20.67</v>
      </c>
      <c r="I113" s="54"/>
      <c r="J113" s="17"/>
      <c r="K113" s="56"/>
      <c r="L113" s="56"/>
      <c r="M113" s="52"/>
      <c r="N113" s="17"/>
    </row>
    <row r="114" spans="1:14" ht="20.100000000000001" customHeight="1" x14ac:dyDescent="0.25">
      <c r="A114" s="50">
        <v>109</v>
      </c>
      <c r="B114" s="51" t="s">
        <v>123</v>
      </c>
      <c r="C114" s="57" t="s">
        <v>21</v>
      </c>
      <c r="D114" s="17" t="s">
        <v>98</v>
      </c>
      <c r="E114" s="52">
        <v>3.22</v>
      </c>
      <c r="F114" s="53" t="s">
        <v>155</v>
      </c>
      <c r="G114" s="54"/>
      <c r="H114" s="55"/>
      <c r="I114" s="54"/>
      <c r="J114" s="17"/>
      <c r="K114" s="56"/>
      <c r="L114" s="56"/>
      <c r="M114" s="52"/>
      <c r="N114" s="52">
        <f>E114</f>
        <v>3.22</v>
      </c>
    </row>
    <row r="115" spans="1:14" ht="20.100000000000001" customHeight="1" x14ac:dyDescent="0.25">
      <c r="A115" s="50">
        <v>110</v>
      </c>
      <c r="B115" s="51" t="s">
        <v>123</v>
      </c>
      <c r="C115" s="57" t="s">
        <v>22</v>
      </c>
      <c r="D115" s="17" t="s">
        <v>98</v>
      </c>
      <c r="E115" s="52">
        <v>3.22</v>
      </c>
      <c r="F115" s="53" t="s">
        <v>155</v>
      </c>
      <c r="G115" s="54"/>
      <c r="H115" s="55"/>
      <c r="I115" s="54"/>
      <c r="J115" s="17"/>
      <c r="K115" s="56"/>
      <c r="L115" s="56"/>
      <c r="M115" s="52"/>
      <c r="N115" s="52">
        <f>E115</f>
        <v>3.22</v>
      </c>
    </row>
    <row r="116" spans="1:14" ht="20.100000000000001" customHeight="1" x14ac:dyDescent="0.25">
      <c r="A116" s="50">
        <v>111</v>
      </c>
      <c r="B116" s="51" t="s">
        <v>123</v>
      </c>
      <c r="C116" s="57" t="s">
        <v>28</v>
      </c>
      <c r="D116" s="17" t="s">
        <v>86</v>
      </c>
      <c r="E116" s="52">
        <v>4.7</v>
      </c>
      <c r="F116" s="53" t="s">
        <v>155</v>
      </c>
      <c r="G116" s="54"/>
      <c r="H116" s="55"/>
      <c r="I116" s="54"/>
      <c r="J116" s="17"/>
      <c r="K116" s="56"/>
      <c r="L116" s="56"/>
      <c r="M116" s="52"/>
      <c r="N116" s="52">
        <f>E116</f>
        <v>4.7</v>
      </c>
    </row>
    <row r="117" spans="1:14" ht="20.100000000000001" customHeight="1" x14ac:dyDescent="0.25">
      <c r="A117" s="50">
        <v>112</v>
      </c>
      <c r="B117" s="51" t="s">
        <v>123</v>
      </c>
      <c r="C117" s="57" t="s">
        <v>30</v>
      </c>
      <c r="D117" s="17" t="s">
        <v>86</v>
      </c>
      <c r="E117" s="52">
        <v>17.420000000000002</v>
      </c>
      <c r="F117" s="53" t="s">
        <v>158</v>
      </c>
      <c r="G117" s="54"/>
      <c r="H117" s="55"/>
      <c r="I117" s="54"/>
      <c r="J117" s="58">
        <f>E117</f>
        <v>17.420000000000002</v>
      </c>
      <c r="K117" s="59"/>
      <c r="L117" s="59"/>
      <c r="M117" s="52"/>
      <c r="N117" s="52"/>
    </row>
    <row r="118" spans="1:14" ht="20.100000000000001" customHeight="1" x14ac:dyDescent="0.25">
      <c r="A118" s="50">
        <v>113</v>
      </c>
      <c r="B118" s="51" t="s">
        <v>123</v>
      </c>
      <c r="C118" s="57" t="s">
        <v>26</v>
      </c>
      <c r="D118" s="17" t="s">
        <v>86</v>
      </c>
      <c r="E118" s="52">
        <v>7</v>
      </c>
      <c r="F118" s="53" t="s">
        <v>158</v>
      </c>
      <c r="G118" s="54"/>
      <c r="H118" s="55"/>
      <c r="I118" s="54"/>
      <c r="J118" s="58">
        <f>E118</f>
        <v>7</v>
      </c>
      <c r="K118" s="59"/>
      <c r="L118" s="59"/>
      <c r="M118" s="52"/>
      <c r="N118" s="52"/>
    </row>
    <row r="119" spans="1:14" ht="20.100000000000001" customHeight="1" x14ac:dyDescent="0.25">
      <c r="A119" s="50">
        <v>114</v>
      </c>
      <c r="B119" s="51" t="s">
        <v>123</v>
      </c>
      <c r="C119" s="57" t="s">
        <v>20</v>
      </c>
      <c r="D119" s="17" t="s">
        <v>86</v>
      </c>
      <c r="E119" s="52">
        <v>5.96</v>
      </c>
      <c r="F119" s="53"/>
      <c r="G119" s="54"/>
      <c r="H119" s="55"/>
      <c r="I119" s="54"/>
      <c r="J119" s="17"/>
      <c r="K119" s="56"/>
      <c r="L119" s="56"/>
      <c r="M119" s="52"/>
      <c r="N119" s="52">
        <f>E119</f>
        <v>5.96</v>
      </c>
    </row>
    <row r="120" spans="1:14" ht="20.100000000000001" customHeight="1" x14ac:dyDescent="0.25">
      <c r="A120" s="50">
        <v>115</v>
      </c>
      <c r="B120" s="51" t="s">
        <v>123</v>
      </c>
      <c r="C120" s="57" t="s">
        <v>23</v>
      </c>
      <c r="D120" s="17" t="s">
        <v>87</v>
      </c>
      <c r="E120" s="52">
        <v>15.31</v>
      </c>
      <c r="F120" s="53" t="s">
        <v>158</v>
      </c>
      <c r="G120" s="54"/>
      <c r="H120" s="55"/>
      <c r="I120" s="54"/>
      <c r="J120" s="58">
        <f>E120</f>
        <v>15.31</v>
      </c>
      <c r="K120" s="59"/>
      <c r="L120" s="59"/>
      <c r="M120" s="52"/>
      <c r="N120" s="17"/>
    </row>
    <row r="121" spans="1:14" ht="20.100000000000001" customHeight="1" x14ac:dyDescent="0.25">
      <c r="A121" s="50">
        <v>116</v>
      </c>
      <c r="B121" s="51" t="s">
        <v>123</v>
      </c>
      <c r="C121" s="57" t="s">
        <v>24</v>
      </c>
      <c r="D121" s="17" t="s">
        <v>87</v>
      </c>
      <c r="E121" s="52">
        <v>140.63</v>
      </c>
      <c r="F121" s="53" t="s">
        <v>170</v>
      </c>
      <c r="G121" s="54"/>
      <c r="H121" s="55"/>
      <c r="I121" s="54"/>
      <c r="J121" s="58">
        <f>E121</f>
        <v>140.63</v>
      </c>
      <c r="K121" s="59"/>
      <c r="L121" s="59"/>
      <c r="M121" s="52"/>
      <c r="N121" s="17"/>
    </row>
    <row r="122" spans="1:14" ht="20.100000000000001" customHeight="1" x14ac:dyDescent="0.25">
      <c r="A122" s="61">
        <v>117</v>
      </c>
      <c r="B122" s="156"/>
      <c r="C122" s="156"/>
      <c r="D122" s="157"/>
      <c r="E122" s="62">
        <f>SUM(E95:E121)</f>
        <v>829.31000000000006</v>
      </c>
      <c r="F122" s="63"/>
      <c r="G122" s="15"/>
      <c r="H122" s="15"/>
      <c r="I122" s="15">
        <f>SUM(I95:I121)</f>
        <v>111.61000000000001</v>
      </c>
      <c r="J122" s="35"/>
      <c r="K122" s="35"/>
      <c r="L122" s="35"/>
      <c r="M122" s="34"/>
      <c r="N122" s="35"/>
    </row>
    <row r="123" spans="1:14" ht="20.100000000000001" customHeight="1" x14ac:dyDescent="0.25">
      <c r="A123" s="50">
        <v>118</v>
      </c>
      <c r="B123" s="51" t="s">
        <v>124</v>
      </c>
      <c r="C123" s="57">
        <v>200</v>
      </c>
      <c r="D123" s="128" t="s">
        <v>102</v>
      </c>
      <c r="E123" s="52">
        <v>15.26</v>
      </c>
      <c r="F123" s="53" t="s">
        <v>160</v>
      </c>
      <c r="G123" s="54"/>
      <c r="H123" s="55"/>
      <c r="I123" s="54">
        <f>E123</f>
        <v>15.26</v>
      </c>
      <c r="J123" s="17"/>
      <c r="K123" s="56"/>
      <c r="L123" s="56"/>
      <c r="M123" s="52"/>
      <c r="N123" s="17"/>
    </row>
    <row r="124" spans="1:14" ht="20.100000000000001" customHeight="1" x14ac:dyDescent="0.25">
      <c r="A124" s="50">
        <v>119</v>
      </c>
      <c r="B124" s="51" t="s">
        <v>124</v>
      </c>
      <c r="C124" s="57">
        <v>201</v>
      </c>
      <c r="D124" s="129"/>
      <c r="E124" s="52">
        <v>15.26</v>
      </c>
      <c r="F124" s="53" t="s">
        <v>160</v>
      </c>
      <c r="G124" s="54"/>
      <c r="H124" s="55"/>
      <c r="I124" s="54">
        <f>E124</f>
        <v>15.26</v>
      </c>
      <c r="J124" s="17"/>
      <c r="K124" s="56"/>
      <c r="L124" s="56"/>
      <c r="M124" s="52"/>
      <c r="N124" s="17"/>
    </row>
    <row r="125" spans="1:14" ht="20.100000000000001" customHeight="1" x14ac:dyDescent="0.25">
      <c r="A125" s="50">
        <v>120</v>
      </c>
      <c r="B125" s="51" t="s">
        <v>124</v>
      </c>
      <c r="C125" s="57">
        <v>202</v>
      </c>
      <c r="D125" s="17" t="s">
        <v>144</v>
      </c>
      <c r="E125" s="52">
        <v>9.56</v>
      </c>
      <c r="F125" s="53" t="s">
        <v>163</v>
      </c>
      <c r="G125" s="54">
        <f>E125</f>
        <v>9.56</v>
      </c>
      <c r="H125" s="55"/>
      <c r="I125" s="54"/>
      <c r="J125" s="17"/>
      <c r="K125" s="56"/>
      <c r="L125" s="56"/>
      <c r="M125" s="52"/>
      <c r="N125" s="17"/>
    </row>
    <row r="126" spans="1:14" ht="20.100000000000001" customHeight="1" x14ac:dyDescent="0.25">
      <c r="A126" s="50">
        <v>121</v>
      </c>
      <c r="B126" s="51" t="s">
        <v>124</v>
      </c>
      <c r="C126" s="57">
        <v>203</v>
      </c>
      <c r="D126" s="17" t="s">
        <v>103</v>
      </c>
      <c r="E126" s="52">
        <v>2.76</v>
      </c>
      <c r="F126" s="53" t="s">
        <v>163</v>
      </c>
      <c r="G126" s="54"/>
      <c r="H126" s="55">
        <f>E126</f>
        <v>2.76</v>
      </c>
      <c r="I126" s="54"/>
      <c r="J126" s="17"/>
      <c r="K126" s="56"/>
      <c r="L126" s="56"/>
      <c r="M126" s="52"/>
      <c r="N126" s="17"/>
    </row>
    <row r="127" spans="1:14" ht="20.100000000000001" customHeight="1" x14ac:dyDescent="0.25">
      <c r="A127" s="50">
        <v>122</v>
      </c>
      <c r="B127" s="51" t="s">
        <v>124</v>
      </c>
      <c r="C127" s="57">
        <v>204</v>
      </c>
      <c r="D127" s="17" t="s">
        <v>145</v>
      </c>
      <c r="E127" s="52">
        <v>12.53</v>
      </c>
      <c r="F127" s="53" t="s">
        <v>163</v>
      </c>
      <c r="G127" s="54">
        <f>E127</f>
        <v>12.53</v>
      </c>
      <c r="H127" s="55"/>
      <c r="I127" s="54"/>
      <c r="J127" s="17"/>
      <c r="K127" s="56"/>
      <c r="L127" s="56"/>
      <c r="M127" s="52"/>
      <c r="N127" s="17"/>
    </row>
    <row r="128" spans="1:14" ht="20.100000000000001" customHeight="1" x14ac:dyDescent="0.25">
      <c r="A128" s="50">
        <v>123</v>
      </c>
      <c r="B128" s="51" t="s">
        <v>124</v>
      </c>
      <c r="C128" s="57">
        <v>205</v>
      </c>
      <c r="D128" s="17" t="s">
        <v>104</v>
      </c>
      <c r="E128" s="52">
        <v>50.03</v>
      </c>
      <c r="F128" s="53" t="s">
        <v>160</v>
      </c>
      <c r="G128" s="54"/>
      <c r="H128" s="55"/>
      <c r="I128" s="54">
        <f t="shared" ref="I128:I138" si="4">E128</f>
        <v>50.03</v>
      </c>
      <c r="J128" s="17"/>
      <c r="K128" s="56"/>
      <c r="L128" s="56"/>
      <c r="M128" s="52"/>
      <c r="N128" s="17"/>
    </row>
    <row r="129" spans="1:14" ht="20.100000000000001" customHeight="1" x14ac:dyDescent="0.25">
      <c r="A129" s="50">
        <v>124</v>
      </c>
      <c r="B129" s="51" t="s">
        <v>124</v>
      </c>
      <c r="C129" s="57">
        <v>206</v>
      </c>
      <c r="D129" s="17" t="s">
        <v>104</v>
      </c>
      <c r="E129" s="52">
        <v>14.15</v>
      </c>
      <c r="F129" s="53" t="s">
        <v>160</v>
      </c>
      <c r="G129" s="54"/>
      <c r="H129" s="55"/>
      <c r="I129" s="54">
        <f t="shared" si="4"/>
        <v>14.15</v>
      </c>
      <c r="J129" s="17"/>
      <c r="K129" s="56"/>
      <c r="L129" s="56"/>
      <c r="M129" s="52"/>
      <c r="N129" s="17"/>
    </row>
    <row r="130" spans="1:14" ht="20.100000000000001" customHeight="1" x14ac:dyDescent="0.25">
      <c r="A130" s="50">
        <v>125</v>
      </c>
      <c r="B130" s="51" t="s">
        <v>124</v>
      </c>
      <c r="C130" s="57">
        <v>207</v>
      </c>
      <c r="D130" s="17" t="s">
        <v>104</v>
      </c>
      <c r="E130" s="52">
        <v>31.57</v>
      </c>
      <c r="F130" s="53" t="s">
        <v>160</v>
      </c>
      <c r="G130" s="54"/>
      <c r="H130" s="55"/>
      <c r="I130" s="54">
        <f t="shared" si="4"/>
        <v>31.57</v>
      </c>
      <c r="J130" s="17"/>
      <c r="K130" s="56"/>
      <c r="L130" s="56"/>
      <c r="M130" s="52"/>
      <c r="N130" s="17"/>
    </row>
    <row r="131" spans="1:14" ht="20.100000000000001" customHeight="1" x14ac:dyDescent="0.25">
      <c r="A131" s="50">
        <v>126</v>
      </c>
      <c r="B131" s="51" t="s">
        <v>124</v>
      </c>
      <c r="C131" s="57">
        <v>208</v>
      </c>
      <c r="D131" s="17" t="s">
        <v>104</v>
      </c>
      <c r="E131" s="52">
        <v>15.41</v>
      </c>
      <c r="F131" s="53" t="s">
        <v>165</v>
      </c>
      <c r="G131" s="54"/>
      <c r="H131" s="55"/>
      <c r="I131" s="54">
        <f t="shared" si="4"/>
        <v>15.41</v>
      </c>
      <c r="J131" s="17"/>
      <c r="K131" s="56"/>
      <c r="L131" s="56"/>
      <c r="M131" s="52"/>
      <c r="N131" s="17"/>
    </row>
    <row r="132" spans="1:14" ht="20.100000000000001" customHeight="1" x14ac:dyDescent="0.25">
      <c r="A132" s="50">
        <v>127</v>
      </c>
      <c r="B132" s="51" t="s">
        <v>124</v>
      </c>
      <c r="C132" s="57">
        <v>209</v>
      </c>
      <c r="D132" s="17" t="s">
        <v>102</v>
      </c>
      <c r="E132" s="52">
        <v>15.66</v>
      </c>
      <c r="F132" s="53" t="s">
        <v>160</v>
      </c>
      <c r="G132" s="54"/>
      <c r="H132" s="55"/>
      <c r="I132" s="54">
        <f t="shared" si="4"/>
        <v>15.66</v>
      </c>
      <c r="J132" s="17"/>
      <c r="K132" s="56"/>
      <c r="L132" s="56"/>
      <c r="M132" s="52"/>
      <c r="N132" s="17"/>
    </row>
    <row r="133" spans="1:14" ht="20.100000000000001" customHeight="1" x14ac:dyDescent="0.25">
      <c r="A133" s="50">
        <v>128</v>
      </c>
      <c r="B133" s="51" t="s">
        <v>124</v>
      </c>
      <c r="C133" s="57">
        <v>210</v>
      </c>
      <c r="D133" s="17" t="s">
        <v>102</v>
      </c>
      <c r="E133" s="52">
        <v>16.09</v>
      </c>
      <c r="F133" s="53" t="s">
        <v>160</v>
      </c>
      <c r="G133" s="54"/>
      <c r="H133" s="55"/>
      <c r="I133" s="54">
        <f t="shared" si="4"/>
        <v>16.09</v>
      </c>
      <c r="J133" s="17"/>
      <c r="K133" s="56"/>
      <c r="L133" s="56"/>
      <c r="M133" s="52"/>
      <c r="N133" s="17"/>
    </row>
    <row r="134" spans="1:14" ht="20.100000000000001" customHeight="1" x14ac:dyDescent="0.25">
      <c r="A134" s="50">
        <v>129</v>
      </c>
      <c r="B134" s="51" t="s">
        <v>124</v>
      </c>
      <c r="C134" s="57">
        <v>211</v>
      </c>
      <c r="D134" s="17" t="s">
        <v>102</v>
      </c>
      <c r="E134" s="52">
        <v>15.56</v>
      </c>
      <c r="F134" s="53" t="s">
        <v>160</v>
      </c>
      <c r="G134" s="54"/>
      <c r="H134" s="55"/>
      <c r="I134" s="54">
        <f t="shared" si="4"/>
        <v>15.56</v>
      </c>
      <c r="J134" s="17"/>
      <c r="K134" s="56"/>
      <c r="L134" s="56"/>
      <c r="M134" s="52"/>
      <c r="N134" s="17"/>
    </row>
    <row r="135" spans="1:14" ht="20.100000000000001" customHeight="1" x14ac:dyDescent="0.25">
      <c r="A135" s="50">
        <v>130</v>
      </c>
      <c r="B135" s="51" t="s">
        <v>124</v>
      </c>
      <c r="C135" s="57">
        <v>212</v>
      </c>
      <c r="D135" s="17" t="s">
        <v>102</v>
      </c>
      <c r="E135" s="52">
        <v>16.09</v>
      </c>
      <c r="F135" s="53" t="s">
        <v>160</v>
      </c>
      <c r="G135" s="54"/>
      <c r="H135" s="55"/>
      <c r="I135" s="54">
        <f t="shared" si="4"/>
        <v>16.09</v>
      </c>
      <c r="J135" s="17"/>
      <c r="K135" s="56"/>
      <c r="L135" s="56"/>
      <c r="M135" s="52"/>
      <c r="N135" s="17"/>
    </row>
    <row r="136" spans="1:14" ht="20.100000000000001" customHeight="1" x14ac:dyDescent="0.25">
      <c r="A136" s="50">
        <v>131</v>
      </c>
      <c r="B136" s="51" t="s">
        <v>124</v>
      </c>
      <c r="C136" s="57">
        <v>213</v>
      </c>
      <c r="D136" s="17" t="s">
        <v>105</v>
      </c>
      <c r="E136" s="52">
        <v>15.91</v>
      </c>
      <c r="F136" s="53" t="s">
        <v>160</v>
      </c>
      <c r="G136" s="54"/>
      <c r="H136" s="55"/>
      <c r="I136" s="54">
        <f t="shared" si="4"/>
        <v>15.91</v>
      </c>
      <c r="J136" s="17"/>
      <c r="K136" s="56"/>
      <c r="L136" s="56"/>
      <c r="M136" s="52"/>
      <c r="N136" s="17"/>
    </row>
    <row r="137" spans="1:14" ht="20.100000000000001" customHeight="1" x14ac:dyDescent="0.25">
      <c r="A137" s="50">
        <v>132</v>
      </c>
      <c r="B137" s="51" t="s">
        <v>124</v>
      </c>
      <c r="C137" s="57">
        <v>214</v>
      </c>
      <c r="D137" s="17" t="s">
        <v>102</v>
      </c>
      <c r="E137" s="52">
        <v>11.77</v>
      </c>
      <c r="F137" s="53" t="s">
        <v>160</v>
      </c>
      <c r="G137" s="54"/>
      <c r="H137" s="55"/>
      <c r="I137" s="54">
        <f t="shared" si="4"/>
        <v>11.77</v>
      </c>
      <c r="J137" s="17"/>
      <c r="K137" s="56"/>
      <c r="L137" s="56"/>
      <c r="M137" s="52"/>
      <c r="N137" s="17"/>
    </row>
    <row r="138" spans="1:14" ht="20.100000000000001" customHeight="1" x14ac:dyDescent="0.25">
      <c r="A138" s="50">
        <v>133</v>
      </c>
      <c r="B138" s="51" t="s">
        <v>124</v>
      </c>
      <c r="C138" s="57">
        <v>215</v>
      </c>
      <c r="D138" s="17" t="s">
        <v>105</v>
      </c>
      <c r="E138" s="52">
        <v>16.2</v>
      </c>
      <c r="F138" s="53" t="s">
        <v>160</v>
      </c>
      <c r="G138" s="54"/>
      <c r="H138" s="55"/>
      <c r="I138" s="54">
        <f t="shared" si="4"/>
        <v>16.2</v>
      </c>
      <c r="J138" s="17"/>
      <c r="K138" s="56"/>
      <c r="L138" s="56"/>
      <c r="M138" s="52"/>
      <c r="N138" s="17"/>
    </row>
    <row r="139" spans="1:14" ht="20.100000000000001" customHeight="1" x14ac:dyDescent="0.25">
      <c r="A139" s="50">
        <v>134</v>
      </c>
      <c r="B139" s="51" t="s">
        <v>124</v>
      </c>
      <c r="C139" s="57">
        <v>216</v>
      </c>
      <c r="D139" s="128" t="s">
        <v>102</v>
      </c>
      <c r="E139" s="151">
        <f>3.91+11.01+15.62</f>
        <v>30.54</v>
      </c>
      <c r="F139" s="65" t="s">
        <v>160</v>
      </c>
      <c r="G139" s="66"/>
      <c r="H139" s="67"/>
      <c r="I139" s="144">
        <v>30.54</v>
      </c>
      <c r="J139" s="17"/>
      <c r="K139" s="56"/>
      <c r="L139" s="56"/>
      <c r="M139" s="52"/>
      <c r="N139" s="17"/>
    </row>
    <row r="140" spans="1:14" ht="20.100000000000001" customHeight="1" x14ac:dyDescent="0.25">
      <c r="A140" s="50">
        <v>135</v>
      </c>
      <c r="B140" s="51" t="s">
        <v>124</v>
      </c>
      <c r="C140" s="57">
        <v>217</v>
      </c>
      <c r="D140" s="129"/>
      <c r="E140" s="152"/>
      <c r="F140" s="68" t="s">
        <v>160</v>
      </c>
      <c r="G140" s="69"/>
      <c r="H140" s="70"/>
      <c r="I140" s="145"/>
      <c r="J140" s="17"/>
      <c r="K140" s="56"/>
      <c r="L140" s="56"/>
      <c r="M140" s="52"/>
      <c r="N140" s="17"/>
    </row>
    <row r="141" spans="1:14" ht="20.100000000000001" customHeight="1" x14ac:dyDescent="0.25">
      <c r="A141" s="50">
        <v>136</v>
      </c>
      <c r="B141" s="51" t="s">
        <v>124</v>
      </c>
      <c r="C141" s="57">
        <v>218</v>
      </c>
      <c r="D141" s="17" t="s">
        <v>71</v>
      </c>
      <c r="E141" s="52">
        <v>55.63</v>
      </c>
      <c r="F141" s="53" t="s">
        <v>157</v>
      </c>
      <c r="G141" s="54"/>
      <c r="H141" s="55"/>
      <c r="I141" s="54"/>
      <c r="J141" s="17"/>
      <c r="K141" s="59">
        <f>E141</f>
        <v>55.63</v>
      </c>
      <c r="L141" s="59"/>
      <c r="M141" s="52"/>
      <c r="N141" s="17"/>
    </row>
    <row r="142" spans="1:14" ht="20.100000000000001" customHeight="1" x14ac:dyDescent="0.25">
      <c r="A142" s="50">
        <v>137</v>
      </c>
      <c r="B142" s="51" t="s">
        <v>124</v>
      </c>
      <c r="C142" s="57">
        <v>219</v>
      </c>
      <c r="D142" s="17" t="s">
        <v>106</v>
      </c>
      <c r="E142" s="52">
        <v>21.81</v>
      </c>
      <c r="F142" s="53" t="s">
        <v>157</v>
      </c>
      <c r="G142" s="54"/>
      <c r="H142" s="55"/>
      <c r="I142" s="54"/>
      <c r="J142" s="17"/>
      <c r="K142" s="59">
        <f>E142</f>
        <v>21.81</v>
      </c>
      <c r="L142" s="59"/>
      <c r="M142" s="52"/>
      <c r="N142" s="17"/>
    </row>
    <row r="143" spans="1:14" ht="20.100000000000001" customHeight="1" x14ac:dyDescent="0.25">
      <c r="A143" s="50">
        <v>138</v>
      </c>
      <c r="B143" s="51" t="s">
        <v>124</v>
      </c>
      <c r="C143" s="57">
        <v>220</v>
      </c>
      <c r="D143" s="17" t="s">
        <v>107</v>
      </c>
      <c r="E143" s="52">
        <v>21.26</v>
      </c>
      <c r="F143" s="53" t="s">
        <v>157</v>
      </c>
      <c r="G143" s="54"/>
      <c r="H143" s="55"/>
      <c r="I143" s="54"/>
      <c r="J143" s="17"/>
      <c r="K143" s="59">
        <f>E143</f>
        <v>21.26</v>
      </c>
      <c r="L143" s="59"/>
      <c r="M143" s="52"/>
      <c r="N143" s="17"/>
    </row>
    <row r="144" spans="1:14" ht="20.100000000000001" customHeight="1" x14ac:dyDescent="0.25">
      <c r="A144" s="50">
        <v>139</v>
      </c>
      <c r="B144" s="51" t="s">
        <v>124</v>
      </c>
      <c r="C144" s="57">
        <v>221</v>
      </c>
      <c r="D144" s="17" t="s">
        <v>100</v>
      </c>
      <c r="E144" s="52">
        <v>55.93</v>
      </c>
      <c r="F144" s="53" t="s">
        <v>157</v>
      </c>
      <c r="G144" s="54"/>
      <c r="H144" s="55"/>
      <c r="I144" s="54"/>
      <c r="J144" s="17"/>
      <c r="K144" s="59">
        <f>E144</f>
        <v>55.93</v>
      </c>
      <c r="L144" s="59"/>
      <c r="M144" s="52"/>
      <c r="N144" s="17"/>
    </row>
    <row r="145" spans="1:14" ht="20.100000000000001" customHeight="1" x14ac:dyDescent="0.25">
      <c r="A145" s="50">
        <v>140</v>
      </c>
      <c r="B145" s="51" t="s">
        <v>124</v>
      </c>
      <c r="C145" s="57">
        <v>222</v>
      </c>
      <c r="D145" s="17" t="s">
        <v>108</v>
      </c>
      <c r="E145" s="52">
        <v>22.65</v>
      </c>
      <c r="F145" s="53" t="s">
        <v>158</v>
      </c>
      <c r="G145" s="54"/>
      <c r="H145" s="55"/>
      <c r="I145" s="54">
        <f>E145</f>
        <v>22.65</v>
      </c>
      <c r="J145" s="17"/>
      <c r="K145" s="56"/>
      <c r="L145" s="56"/>
      <c r="M145" s="52"/>
      <c r="N145" s="17"/>
    </row>
    <row r="146" spans="1:14" ht="20.100000000000001" customHeight="1" x14ac:dyDescent="0.25">
      <c r="A146" s="50">
        <v>141</v>
      </c>
      <c r="B146" s="51" t="s">
        <v>124</v>
      </c>
      <c r="C146" s="57">
        <v>223</v>
      </c>
      <c r="D146" s="17" t="s">
        <v>107</v>
      </c>
      <c r="E146" s="52">
        <v>59</v>
      </c>
      <c r="F146" s="53" t="s">
        <v>171</v>
      </c>
      <c r="G146" s="54"/>
      <c r="H146" s="55"/>
      <c r="I146" s="54"/>
      <c r="J146" s="17"/>
      <c r="K146" s="59">
        <f>E146</f>
        <v>59</v>
      </c>
      <c r="L146" s="59"/>
      <c r="M146" s="52"/>
      <c r="N146" s="17"/>
    </row>
    <row r="147" spans="1:14" ht="20.100000000000001" customHeight="1" x14ac:dyDescent="0.25">
      <c r="A147" s="50">
        <v>142</v>
      </c>
      <c r="B147" s="51" t="s">
        <v>124</v>
      </c>
      <c r="C147" s="57">
        <v>224</v>
      </c>
      <c r="D147" s="17" t="s">
        <v>107</v>
      </c>
      <c r="E147" s="52">
        <v>40.03</v>
      </c>
      <c r="F147" s="53" t="s">
        <v>159</v>
      </c>
      <c r="G147" s="54"/>
      <c r="H147" s="55"/>
      <c r="I147" s="54"/>
      <c r="J147" s="17"/>
      <c r="K147" s="59">
        <f>E147</f>
        <v>40.03</v>
      </c>
      <c r="L147" s="59"/>
      <c r="M147" s="52"/>
      <c r="N147" s="17"/>
    </row>
    <row r="148" spans="1:14" ht="20.100000000000001" customHeight="1" x14ac:dyDescent="0.25">
      <c r="A148" s="50">
        <v>143</v>
      </c>
      <c r="B148" s="51" t="s">
        <v>124</v>
      </c>
      <c r="C148" s="57">
        <v>225</v>
      </c>
      <c r="D148" s="17" t="s">
        <v>100</v>
      </c>
      <c r="E148" s="52">
        <v>36.869999999999997</v>
      </c>
      <c r="F148" s="53" t="s">
        <v>158</v>
      </c>
      <c r="G148" s="54"/>
      <c r="H148" s="55"/>
      <c r="I148" s="54"/>
      <c r="J148" s="17"/>
      <c r="K148" s="59">
        <f>E148</f>
        <v>36.869999999999997</v>
      </c>
      <c r="L148" s="59"/>
      <c r="M148" s="52"/>
      <c r="N148" s="17"/>
    </row>
    <row r="149" spans="1:14" ht="20.100000000000001" customHeight="1" x14ac:dyDescent="0.25">
      <c r="A149" s="50">
        <v>144</v>
      </c>
      <c r="B149" s="51" t="s">
        <v>124</v>
      </c>
      <c r="C149" s="57" t="s">
        <v>30</v>
      </c>
      <c r="D149" s="17" t="s">
        <v>52</v>
      </c>
      <c r="E149" s="52">
        <v>17.420000000000002</v>
      </c>
      <c r="F149" s="53" t="s">
        <v>158</v>
      </c>
      <c r="G149" s="54"/>
      <c r="H149" s="55"/>
      <c r="I149" s="54"/>
      <c r="J149" s="58">
        <f>E149</f>
        <v>17.420000000000002</v>
      </c>
      <c r="K149" s="59"/>
      <c r="L149" s="59"/>
      <c r="M149" s="52"/>
      <c r="N149" s="17"/>
    </row>
    <row r="150" spans="1:14" ht="20.100000000000001" customHeight="1" x14ac:dyDescent="0.25">
      <c r="A150" s="50">
        <v>145</v>
      </c>
      <c r="B150" s="51" t="s">
        <v>124</v>
      </c>
      <c r="C150" s="57" t="s">
        <v>26</v>
      </c>
      <c r="D150" s="17" t="s">
        <v>52</v>
      </c>
      <c r="E150" s="52">
        <v>7</v>
      </c>
      <c r="F150" s="53" t="s">
        <v>158</v>
      </c>
      <c r="G150" s="54"/>
      <c r="H150" s="55"/>
      <c r="I150" s="54"/>
      <c r="J150" s="58">
        <f>E150</f>
        <v>7</v>
      </c>
      <c r="K150" s="59"/>
      <c r="L150" s="59"/>
      <c r="M150" s="52"/>
      <c r="N150" s="17"/>
    </row>
    <row r="151" spans="1:14" ht="20.100000000000001" customHeight="1" x14ac:dyDescent="0.25">
      <c r="A151" s="50">
        <v>146</v>
      </c>
      <c r="B151" s="51" t="s">
        <v>124</v>
      </c>
      <c r="C151" s="57" t="s">
        <v>101</v>
      </c>
      <c r="D151" s="17" t="s">
        <v>52</v>
      </c>
      <c r="E151" s="52">
        <v>7.59</v>
      </c>
      <c r="F151" s="53" t="s">
        <v>158</v>
      </c>
      <c r="G151" s="54"/>
      <c r="H151" s="55"/>
      <c r="I151" s="54"/>
      <c r="J151" s="58">
        <f>E151</f>
        <v>7.59</v>
      </c>
      <c r="K151" s="59"/>
      <c r="L151" s="59"/>
      <c r="M151" s="52"/>
      <c r="N151" s="17"/>
    </row>
    <row r="152" spans="1:14" ht="20.100000000000001" customHeight="1" x14ac:dyDescent="0.25">
      <c r="A152" s="50">
        <v>147</v>
      </c>
      <c r="B152" s="51" t="s">
        <v>124</v>
      </c>
      <c r="C152" s="57" t="s">
        <v>23</v>
      </c>
      <c r="D152" s="17" t="s">
        <v>85</v>
      </c>
      <c r="E152" s="52">
        <v>108.97</v>
      </c>
      <c r="F152" s="53" t="s">
        <v>172</v>
      </c>
      <c r="G152" s="54"/>
      <c r="H152" s="55"/>
      <c r="I152" s="54"/>
      <c r="J152" s="58">
        <f>E152</f>
        <v>108.97</v>
      </c>
      <c r="K152" s="59"/>
      <c r="L152" s="59"/>
      <c r="M152" s="52"/>
      <c r="N152" s="17"/>
    </row>
    <row r="153" spans="1:14" ht="20.100000000000001" customHeight="1" x14ac:dyDescent="0.25">
      <c r="A153" s="50">
        <v>148</v>
      </c>
      <c r="B153" s="51" t="s">
        <v>124</v>
      </c>
      <c r="C153" s="57" t="s">
        <v>24</v>
      </c>
      <c r="D153" s="17" t="s">
        <v>85</v>
      </c>
      <c r="E153" s="52">
        <f>89.84-3.91</f>
        <v>85.93</v>
      </c>
      <c r="F153" s="53" t="s">
        <v>158</v>
      </c>
      <c r="G153" s="54"/>
      <c r="H153" s="55"/>
      <c r="I153" s="54"/>
      <c r="J153" s="58">
        <f>E153</f>
        <v>85.93</v>
      </c>
      <c r="K153" s="59"/>
      <c r="L153" s="59"/>
      <c r="M153" s="52"/>
      <c r="N153" s="17"/>
    </row>
    <row r="154" spans="1:14" ht="20.100000000000001" customHeight="1" x14ac:dyDescent="0.25">
      <c r="A154" s="61">
        <v>149</v>
      </c>
      <c r="B154" s="71"/>
      <c r="C154" s="72"/>
      <c r="D154" s="73"/>
      <c r="E154" s="62">
        <f>SUM(E123:E153)</f>
        <v>844.44</v>
      </c>
      <c r="F154" s="63"/>
      <c r="G154" s="15"/>
      <c r="H154" s="15"/>
      <c r="I154" s="15">
        <f>SUM(I123:I153)</f>
        <v>302.14999999999998</v>
      </c>
      <c r="J154" s="35"/>
      <c r="K154" s="35"/>
      <c r="L154" s="35"/>
      <c r="M154" s="34"/>
      <c r="N154" s="35"/>
    </row>
    <row r="155" spans="1:14" ht="20.100000000000001" customHeight="1" x14ac:dyDescent="0.25">
      <c r="A155" s="50">
        <v>150</v>
      </c>
      <c r="B155" s="51" t="s">
        <v>125</v>
      </c>
      <c r="C155" s="57">
        <v>300</v>
      </c>
      <c r="D155" s="17" t="s">
        <v>244</v>
      </c>
      <c r="E155" s="52">
        <v>47.42</v>
      </c>
      <c r="F155" s="53" t="s">
        <v>158</v>
      </c>
      <c r="G155" s="54"/>
      <c r="H155" s="55"/>
      <c r="I155" s="54"/>
      <c r="J155" s="17"/>
      <c r="K155" s="59">
        <f>E155</f>
        <v>47.42</v>
      </c>
      <c r="L155" s="59"/>
      <c r="M155" s="52"/>
      <c r="N155" s="17"/>
    </row>
    <row r="156" spans="1:14" ht="20.100000000000001" customHeight="1" x14ac:dyDescent="0.25">
      <c r="A156" s="50">
        <v>151</v>
      </c>
      <c r="B156" s="51" t="s">
        <v>125</v>
      </c>
      <c r="C156" s="57" t="s">
        <v>109</v>
      </c>
      <c r="D156" s="17" t="s">
        <v>148</v>
      </c>
      <c r="E156" s="52">
        <v>4.57</v>
      </c>
      <c r="F156" s="53" t="s">
        <v>158</v>
      </c>
      <c r="G156" s="54"/>
      <c r="H156" s="55">
        <f>E156</f>
        <v>4.57</v>
      </c>
      <c r="I156" s="54"/>
      <c r="J156" s="17"/>
      <c r="K156" s="56"/>
      <c r="L156" s="56"/>
      <c r="M156" s="52"/>
      <c r="N156" s="17"/>
    </row>
    <row r="157" spans="1:14" ht="20.100000000000001" customHeight="1" x14ac:dyDescent="0.25">
      <c r="A157" s="50">
        <v>152</v>
      </c>
      <c r="B157" s="51" t="s">
        <v>125</v>
      </c>
      <c r="C157" s="57">
        <v>301</v>
      </c>
      <c r="D157" s="17" t="s">
        <v>112</v>
      </c>
      <c r="E157" s="52">
        <v>23.5</v>
      </c>
      <c r="F157" s="53" t="s">
        <v>160</v>
      </c>
      <c r="G157" s="54"/>
      <c r="H157" s="55"/>
      <c r="I157" s="54">
        <f>E157</f>
        <v>23.5</v>
      </c>
      <c r="J157" s="17"/>
      <c r="K157" s="56"/>
      <c r="L157" s="56"/>
      <c r="M157" s="52"/>
      <c r="N157" s="17"/>
    </row>
    <row r="158" spans="1:14" ht="20.100000000000001" customHeight="1" x14ac:dyDescent="0.25">
      <c r="A158" s="50">
        <v>153</v>
      </c>
      <c r="B158" s="51" t="s">
        <v>125</v>
      </c>
      <c r="C158" s="57">
        <v>302</v>
      </c>
      <c r="D158" s="17" t="s">
        <v>243</v>
      </c>
      <c r="E158" s="52">
        <v>28.54</v>
      </c>
      <c r="F158" s="53" t="s">
        <v>158</v>
      </c>
      <c r="G158" s="54"/>
      <c r="H158" s="55"/>
      <c r="I158" s="54"/>
      <c r="J158" s="17"/>
      <c r="K158" s="59">
        <f>E158</f>
        <v>28.54</v>
      </c>
      <c r="L158" s="59"/>
      <c r="M158" s="52"/>
      <c r="N158" s="17"/>
    </row>
    <row r="159" spans="1:14" ht="20.100000000000001" customHeight="1" x14ac:dyDescent="0.25">
      <c r="A159" s="50">
        <v>154</v>
      </c>
      <c r="B159" s="51" t="s">
        <v>125</v>
      </c>
      <c r="C159" s="57">
        <v>303</v>
      </c>
      <c r="D159" s="17" t="s">
        <v>113</v>
      </c>
      <c r="E159" s="52">
        <v>8.9</v>
      </c>
      <c r="F159" s="53" t="s">
        <v>158</v>
      </c>
      <c r="G159" s="54"/>
      <c r="H159" s="55">
        <f>E159</f>
        <v>8.9</v>
      </c>
      <c r="I159" s="54"/>
      <c r="J159" s="17"/>
      <c r="K159" s="56"/>
      <c r="L159" s="56"/>
      <c r="M159" s="52"/>
      <c r="N159" s="17"/>
    </row>
    <row r="160" spans="1:14" ht="20.100000000000001" customHeight="1" x14ac:dyDescent="0.25">
      <c r="A160" s="50">
        <v>155</v>
      </c>
      <c r="B160" s="51" t="s">
        <v>125</v>
      </c>
      <c r="C160" s="57">
        <v>304</v>
      </c>
      <c r="D160" s="17" t="s">
        <v>114</v>
      </c>
      <c r="E160" s="52">
        <v>21.27</v>
      </c>
      <c r="F160" s="53" t="s">
        <v>158</v>
      </c>
      <c r="G160" s="54"/>
      <c r="H160" s="55">
        <f>E160</f>
        <v>21.27</v>
      </c>
      <c r="I160" s="54"/>
      <c r="J160" s="17"/>
      <c r="K160" s="56"/>
      <c r="L160" s="56"/>
      <c r="M160" s="52"/>
      <c r="N160" s="17"/>
    </row>
    <row r="161" spans="1:14" ht="20.100000000000001" customHeight="1" x14ac:dyDescent="0.25">
      <c r="A161" s="50">
        <v>156</v>
      </c>
      <c r="B161" s="51" t="s">
        <v>125</v>
      </c>
      <c r="C161" s="57">
        <v>305</v>
      </c>
      <c r="D161" s="17" t="s">
        <v>102</v>
      </c>
      <c r="E161" s="52">
        <v>17.350000000000001</v>
      </c>
      <c r="F161" s="53" t="s">
        <v>160</v>
      </c>
      <c r="G161" s="54"/>
      <c r="H161" s="55"/>
      <c r="I161" s="54">
        <f t="shared" ref="I161:I167" si="5">E161</f>
        <v>17.350000000000001</v>
      </c>
      <c r="J161" s="17"/>
      <c r="K161" s="56"/>
      <c r="L161" s="56"/>
      <c r="M161" s="52"/>
      <c r="N161" s="17"/>
    </row>
    <row r="162" spans="1:14" ht="20.100000000000001" customHeight="1" x14ac:dyDescent="0.25">
      <c r="A162" s="50">
        <v>157</v>
      </c>
      <c r="B162" s="51" t="s">
        <v>125</v>
      </c>
      <c r="C162" s="57">
        <v>306</v>
      </c>
      <c r="D162" s="17" t="s">
        <v>102</v>
      </c>
      <c r="E162" s="52">
        <v>17.239999999999998</v>
      </c>
      <c r="F162" s="53" t="s">
        <v>160</v>
      </c>
      <c r="G162" s="54"/>
      <c r="H162" s="55"/>
      <c r="I162" s="54">
        <f t="shared" si="5"/>
        <v>17.239999999999998</v>
      </c>
      <c r="J162" s="17"/>
      <c r="K162" s="56"/>
      <c r="L162" s="56"/>
      <c r="M162" s="52"/>
      <c r="N162" s="17"/>
    </row>
    <row r="163" spans="1:14" ht="20.100000000000001" customHeight="1" x14ac:dyDescent="0.25">
      <c r="A163" s="50">
        <v>158</v>
      </c>
      <c r="B163" s="51" t="s">
        <v>125</v>
      </c>
      <c r="C163" s="57">
        <v>307</v>
      </c>
      <c r="D163" s="17" t="s">
        <v>102</v>
      </c>
      <c r="E163" s="52">
        <v>16.21</v>
      </c>
      <c r="F163" s="53" t="s">
        <v>160</v>
      </c>
      <c r="G163" s="54"/>
      <c r="H163" s="55"/>
      <c r="I163" s="54">
        <f t="shared" si="5"/>
        <v>16.21</v>
      </c>
      <c r="J163" s="17"/>
      <c r="K163" s="56"/>
      <c r="L163" s="56"/>
      <c r="M163" s="52"/>
      <c r="N163" s="17"/>
    </row>
    <row r="164" spans="1:14" ht="20.100000000000001" customHeight="1" x14ac:dyDescent="0.25">
      <c r="A164" s="50">
        <v>159</v>
      </c>
      <c r="B164" s="51" t="s">
        <v>125</v>
      </c>
      <c r="C164" s="57">
        <v>308</v>
      </c>
      <c r="D164" s="17" t="s">
        <v>102</v>
      </c>
      <c r="E164" s="52">
        <v>33.39</v>
      </c>
      <c r="F164" s="53" t="s">
        <v>160</v>
      </c>
      <c r="G164" s="54"/>
      <c r="H164" s="55"/>
      <c r="I164" s="54">
        <f t="shared" si="5"/>
        <v>33.39</v>
      </c>
      <c r="J164" s="17"/>
      <c r="K164" s="56"/>
      <c r="L164" s="56"/>
      <c r="M164" s="52"/>
      <c r="N164" s="17"/>
    </row>
    <row r="165" spans="1:14" ht="20.100000000000001" customHeight="1" x14ac:dyDescent="0.25">
      <c r="A165" s="50">
        <v>160</v>
      </c>
      <c r="B165" s="51" t="s">
        <v>125</v>
      </c>
      <c r="C165" s="57">
        <v>309</v>
      </c>
      <c r="D165" s="17" t="s">
        <v>102</v>
      </c>
      <c r="E165" s="52">
        <v>11.55</v>
      </c>
      <c r="F165" s="53" t="s">
        <v>160</v>
      </c>
      <c r="G165" s="54"/>
      <c r="H165" s="55"/>
      <c r="I165" s="54">
        <f t="shared" si="5"/>
        <v>11.55</v>
      </c>
      <c r="J165" s="17"/>
      <c r="K165" s="56"/>
      <c r="L165" s="56"/>
      <c r="M165" s="52"/>
      <c r="N165" s="17"/>
    </row>
    <row r="166" spans="1:14" ht="20.100000000000001" customHeight="1" x14ac:dyDescent="0.25">
      <c r="A166" s="50">
        <v>161</v>
      </c>
      <c r="B166" s="51" t="s">
        <v>125</v>
      </c>
      <c r="C166" s="57">
        <v>310</v>
      </c>
      <c r="D166" s="17" t="s">
        <v>126</v>
      </c>
      <c r="E166" s="52">
        <v>32.53</v>
      </c>
      <c r="F166" s="53" t="s">
        <v>160</v>
      </c>
      <c r="G166" s="54"/>
      <c r="H166" s="55"/>
      <c r="I166" s="54">
        <f t="shared" si="5"/>
        <v>32.53</v>
      </c>
      <c r="J166" s="17"/>
      <c r="K166" s="56"/>
      <c r="L166" s="56"/>
      <c r="M166" s="52"/>
      <c r="N166" s="17"/>
    </row>
    <row r="167" spans="1:14" ht="20.100000000000001" customHeight="1" x14ac:dyDescent="0.25">
      <c r="A167" s="50">
        <v>162</v>
      </c>
      <c r="B167" s="51" t="s">
        <v>125</v>
      </c>
      <c r="C167" s="57">
        <v>311</v>
      </c>
      <c r="D167" s="17" t="s">
        <v>102</v>
      </c>
      <c r="E167" s="52">
        <v>19.98</v>
      </c>
      <c r="F167" s="53" t="s">
        <v>160</v>
      </c>
      <c r="G167" s="54"/>
      <c r="H167" s="55"/>
      <c r="I167" s="54">
        <f t="shared" si="5"/>
        <v>19.98</v>
      </c>
      <c r="J167" s="17"/>
      <c r="K167" s="56"/>
      <c r="L167" s="56"/>
      <c r="M167" s="52"/>
      <c r="N167" s="17"/>
    </row>
    <row r="168" spans="1:14" ht="20.100000000000001" customHeight="1" x14ac:dyDescent="0.25">
      <c r="A168" s="50">
        <v>163</v>
      </c>
      <c r="B168" s="51" t="s">
        <v>125</v>
      </c>
      <c r="C168" s="57">
        <v>312</v>
      </c>
      <c r="D168" s="17" t="s">
        <v>100</v>
      </c>
      <c r="E168" s="52">
        <v>52.14</v>
      </c>
      <c r="F168" s="53" t="s">
        <v>158</v>
      </c>
      <c r="G168" s="54"/>
      <c r="H168" s="55"/>
      <c r="I168" s="54"/>
      <c r="J168" s="17"/>
      <c r="K168" s="59">
        <f>E168</f>
        <v>52.14</v>
      </c>
      <c r="L168" s="59"/>
      <c r="M168" s="52"/>
      <c r="N168" s="17"/>
    </row>
    <row r="169" spans="1:14" ht="20.100000000000001" customHeight="1" x14ac:dyDescent="0.25">
      <c r="A169" s="50">
        <v>164</v>
      </c>
      <c r="B169" s="51" t="s">
        <v>125</v>
      </c>
      <c r="C169" s="57" t="s">
        <v>110</v>
      </c>
      <c r="D169" s="17" t="s">
        <v>115</v>
      </c>
      <c r="E169" s="52">
        <v>19.850000000000001</v>
      </c>
      <c r="F169" s="53" t="s">
        <v>158</v>
      </c>
      <c r="G169" s="54"/>
      <c r="H169" s="55">
        <f>E169</f>
        <v>19.850000000000001</v>
      </c>
      <c r="I169" s="54"/>
      <c r="J169" s="17"/>
      <c r="K169" s="56"/>
      <c r="L169" s="56"/>
      <c r="M169" s="52"/>
      <c r="N169" s="17"/>
    </row>
    <row r="170" spans="1:14" ht="20.100000000000001" customHeight="1" x14ac:dyDescent="0.25">
      <c r="A170" s="50">
        <v>165</v>
      </c>
      <c r="B170" s="51" t="s">
        <v>125</v>
      </c>
      <c r="C170" s="57">
        <v>314</v>
      </c>
      <c r="D170" s="17" t="s">
        <v>103</v>
      </c>
      <c r="E170" s="52">
        <v>2.97</v>
      </c>
      <c r="F170" s="53" t="s">
        <v>159</v>
      </c>
      <c r="G170" s="54"/>
      <c r="H170" s="55">
        <f>E170</f>
        <v>2.97</v>
      </c>
      <c r="I170" s="54"/>
      <c r="J170" s="17"/>
      <c r="K170" s="56"/>
      <c r="L170" s="56"/>
      <c r="M170" s="52"/>
      <c r="N170" s="17"/>
    </row>
    <row r="171" spans="1:14" ht="20.100000000000001" customHeight="1" x14ac:dyDescent="0.25">
      <c r="A171" s="50">
        <v>166</v>
      </c>
      <c r="B171" s="51" t="s">
        <v>125</v>
      </c>
      <c r="C171" s="57">
        <v>315</v>
      </c>
      <c r="D171" s="17" t="s">
        <v>146</v>
      </c>
      <c r="E171" s="52">
        <v>5.35</v>
      </c>
      <c r="F171" s="53" t="s">
        <v>159</v>
      </c>
      <c r="G171" s="54">
        <f>E171</f>
        <v>5.35</v>
      </c>
      <c r="H171" s="55"/>
      <c r="I171" s="54"/>
      <c r="J171" s="17"/>
      <c r="K171" s="56"/>
      <c r="L171" s="56"/>
      <c r="M171" s="52"/>
      <c r="N171" s="17"/>
    </row>
    <row r="172" spans="1:14" ht="20.100000000000001" customHeight="1" x14ac:dyDescent="0.25">
      <c r="A172" s="50">
        <v>167</v>
      </c>
      <c r="B172" s="51" t="s">
        <v>125</v>
      </c>
      <c r="C172" s="57">
        <v>316</v>
      </c>
      <c r="D172" s="17" t="s">
        <v>147</v>
      </c>
      <c r="E172" s="52">
        <v>6.07</v>
      </c>
      <c r="F172" s="53" t="s">
        <v>159</v>
      </c>
      <c r="G172" s="54">
        <f>E172</f>
        <v>6.07</v>
      </c>
      <c r="H172" s="55"/>
      <c r="I172" s="54"/>
      <c r="J172" s="17"/>
      <c r="K172" s="56"/>
      <c r="L172" s="56"/>
      <c r="M172" s="52"/>
      <c r="N172" s="17"/>
    </row>
    <row r="173" spans="1:14" ht="20.100000000000001" customHeight="1" x14ac:dyDescent="0.25">
      <c r="A173" s="50">
        <v>168</v>
      </c>
      <c r="B173" s="51" t="s">
        <v>125</v>
      </c>
      <c r="C173" s="57">
        <v>319</v>
      </c>
      <c r="D173" s="17" t="s">
        <v>95</v>
      </c>
      <c r="E173" s="52">
        <v>16.22</v>
      </c>
      <c r="F173" s="53" t="s">
        <v>160</v>
      </c>
      <c r="G173" s="54"/>
      <c r="H173" s="55"/>
      <c r="I173" s="54">
        <f t="shared" ref="I173:I186" si="6">E173</f>
        <v>16.22</v>
      </c>
      <c r="J173" s="17"/>
      <c r="K173" s="56"/>
      <c r="L173" s="56"/>
      <c r="M173" s="52"/>
      <c r="N173" s="17"/>
    </row>
    <row r="174" spans="1:14" ht="20.100000000000001" customHeight="1" x14ac:dyDescent="0.25">
      <c r="A174" s="50">
        <v>169</v>
      </c>
      <c r="B174" s="51" t="s">
        <v>125</v>
      </c>
      <c r="C174" s="57">
        <v>320</v>
      </c>
      <c r="D174" s="17" t="s">
        <v>116</v>
      </c>
      <c r="E174" s="52">
        <v>21.17</v>
      </c>
      <c r="F174" s="53" t="s">
        <v>160</v>
      </c>
      <c r="G174" s="54"/>
      <c r="H174" s="55"/>
      <c r="I174" s="54">
        <f t="shared" si="6"/>
        <v>21.17</v>
      </c>
      <c r="J174" s="17"/>
      <c r="K174" s="56"/>
      <c r="L174" s="56"/>
      <c r="M174" s="52"/>
      <c r="N174" s="17"/>
    </row>
    <row r="175" spans="1:14" ht="20.100000000000001" customHeight="1" x14ac:dyDescent="0.25">
      <c r="A175" s="50">
        <v>170</v>
      </c>
      <c r="B175" s="51" t="s">
        <v>125</v>
      </c>
      <c r="C175" s="57">
        <v>321</v>
      </c>
      <c r="D175" s="17" t="s">
        <v>117</v>
      </c>
      <c r="E175" s="52">
        <v>16.41</v>
      </c>
      <c r="F175" s="53" t="s">
        <v>165</v>
      </c>
      <c r="G175" s="54"/>
      <c r="H175" s="55"/>
      <c r="I175" s="54">
        <f t="shared" si="6"/>
        <v>16.41</v>
      </c>
      <c r="J175" s="17"/>
      <c r="K175" s="56"/>
      <c r="L175" s="56"/>
      <c r="M175" s="52"/>
      <c r="N175" s="17"/>
    </row>
    <row r="176" spans="1:14" ht="20.100000000000001" customHeight="1" x14ac:dyDescent="0.25">
      <c r="A176" s="50">
        <v>171</v>
      </c>
      <c r="B176" s="51" t="s">
        <v>125</v>
      </c>
      <c r="C176" s="57">
        <v>322</v>
      </c>
      <c r="D176" s="17" t="s">
        <v>117</v>
      </c>
      <c r="E176" s="52">
        <v>16.350000000000001</v>
      </c>
      <c r="F176" s="53" t="s">
        <v>160</v>
      </c>
      <c r="G176" s="54"/>
      <c r="H176" s="55"/>
      <c r="I176" s="54">
        <f t="shared" si="6"/>
        <v>16.350000000000001</v>
      </c>
      <c r="J176" s="17"/>
      <c r="K176" s="56"/>
      <c r="L176" s="56"/>
      <c r="M176" s="52"/>
      <c r="N176" s="17"/>
    </row>
    <row r="177" spans="1:14" ht="20.100000000000001" customHeight="1" x14ac:dyDescent="0.25">
      <c r="A177" s="50">
        <v>172</v>
      </c>
      <c r="B177" s="51" t="s">
        <v>125</v>
      </c>
      <c r="C177" s="57">
        <v>323</v>
      </c>
      <c r="D177" s="17" t="s">
        <v>117</v>
      </c>
      <c r="E177" s="52">
        <v>13.27</v>
      </c>
      <c r="F177" s="53" t="s">
        <v>160</v>
      </c>
      <c r="G177" s="54"/>
      <c r="H177" s="55"/>
      <c r="I177" s="54">
        <f t="shared" si="6"/>
        <v>13.27</v>
      </c>
      <c r="J177" s="17"/>
      <c r="K177" s="56"/>
      <c r="L177" s="56"/>
      <c r="M177" s="52"/>
      <c r="N177" s="17"/>
    </row>
    <row r="178" spans="1:14" ht="20.100000000000001" customHeight="1" x14ac:dyDescent="0.25">
      <c r="A178" s="50">
        <v>173</v>
      </c>
      <c r="B178" s="51" t="s">
        <v>125</v>
      </c>
      <c r="C178" s="57">
        <v>324</v>
      </c>
      <c r="D178" s="17" t="s">
        <v>117</v>
      </c>
      <c r="E178" s="52">
        <v>13.46</v>
      </c>
      <c r="F178" s="53" t="s">
        <v>160</v>
      </c>
      <c r="G178" s="54"/>
      <c r="H178" s="55"/>
      <c r="I178" s="54">
        <f t="shared" si="6"/>
        <v>13.46</v>
      </c>
      <c r="J178" s="17"/>
      <c r="K178" s="56"/>
      <c r="L178" s="56"/>
      <c r="M178" s="52"/>
      <c r="N178" s="17"/>
    </row>
    <row r="179" spans="1:14" ht="20.100000000000001" customHeight="1" x14ac:dyDescent="0.25">
      <c r="A179" s="50">
        <v>174</v>
      </c>
      <c r="B179" s="51" t="s">
        <v>125</v>
      </c>
      <c r="C179" s="57">
        <v>325</v>
      </c>
      <c r="D179" s="17" t="s">
        <v>117</v>
      </c>
      <c r="E179" s="52">
        <v>16.350000000000001</v>
      </c>
      <c r="F179" s="53" t="s">
        <v>160</v>
      </c>
      <c r="G179" s="54"/>
      <c r="H179" s="55"/>
      <c r="I179" s="54">
        <f t="shared" si="6"/>
        <v>16.350000000000001</v>
      </c>
      <c r="J179" s="17"/>
      <c r="K179" s="56"/>
      <c r="L179" s="56"/>
      <c r="M179" s="52"/>
      <c r="N179" s="17"/>
    </row>
    <row r="180" spans="1:14" ht="20.100000000000001" customHeight="1" x14ac:dyDescent="0.25">
      <c r="A180" s="50">
        <v>175</v>
      </c>
      <c r="B180" s="51" t="s">
        <v>125</v>
      </c>
      <c r="C180" s="57">
        <v>326</v>
      </c>
      <c r="D180" s="17" t="s">
        <v>117</v>
      </c>
      <c r="E180" s="52">
        <v>16.239999999999998</v>
      </c>
      <c r="F180" s="53" t="s">
        <v>160</v>
      </c>
      <c r="G180" s="54"/>
      <c r="H180" s="55"/>
      <c r="I180" s="54">
        <f t="shared" si="6"/>
        <v>16.239999999999998</v>
      </c>
      <c r="J180" s="17"/>
      <c r="K180" s="56"/>
      <c r="L180" s="56"/>
      <c r="M180" s="52"/>
      <c r="N180" s="17"/>
    </row>
    <row r="181" spans="1:14" ht="20.100000000000001" customHeight="1" x14ac:dyDescent="0.25">
      <c r="A181" s="50">
        <v>176</v>
      </c>
      <c r="B181" s="51" t="s">
        <v>125</v>
      </c>
      <c r="C181" s="57">
        <v>327</v>
      </c>
      <c r="D181" s="17" t="s">
        <v>117</v>
      </c>
      <c r="E181" s="52">
        <v>13.46</v>
      </c>
      <c r="F181" s="53" t="s">
        <v>160</v>
      </c>
      <c r="G181" s="54"/>
      <c r="H181" s="55"/>
      <c r="I181" s="54">
        <f t="shared" si="6"/>
        <v>13.46</v>
      </c>
      <c r="J181" s="17"/>
      <c r="K181" s="56"/>
      <c r="L181" s="56"/>
      <c r="M181" s="52"/>
      <c r="N181" s="17"/>
    </row>
    <row r="182" spans="1:14" ht="20.100000000000001" customHeight="1" x14ac:dyDescent="0.25">
      <c r="A182" s="50">
        <v>177</v>
      </c>
      <c r="B182" s="51" t="s">
        <v>125</v>
      </c>
      <c r="C182" s="57">
        <v>328</v>
      </c>
      <c r="D182" s="17" t="s">
        <v>117</v>
      </c>
      <c r="E182" s="52">
        <v>13.46</v>
      </c>
      <c r="F182" s="53" t="s">
        <v>160</v>
      </c>
      <c r="G182" s="54"/>
      <c r="H182" s="55"/>
      <c r="I182" s="54">
        <f t="shared" si="6"/>
        <v>13.46</v>
      </c>
      <c r="J182" s="17"/>
      <c r="K182" s="56"/>
      <c r="L182" s="56"/>
      <c r="M182" s="52"/>
      <c r="N182" s="17"/>
    </row>
    <row r="183" spans="1:14" ht="20.100000000000001" customHeight="1" x14ac:dyDescent="0.25">
      <c r="A183" s="50">
        <v>178</v>
      </c>
      <c r="B183" s="51" t="s">
        <v>125</v>
      </c>
      <c r="C183" s="57">
        <v>329</v>
      </c>
      <c r="D183" s="17" t="s">
        <v>118</v>
      </c>
      <c r="E183" s="52">
        <v>16.350000000000001</v>
      </c>
      <c r="F183" s="53" t="s">
        <v>160</v>
      </c>
      <c r="G183" s="54"/>
      <c r="H183" s="55"/>
      <c r="I183" s="54">
        <f t="shared" si="6"/>
        <v>16.350000000000001</v>
      </c>
      <c r="J183" s="17"/>
      <c r="K183" s="56"/>
      <c r="L183" s="56"/>
      <c r="M183" s="52"/>
      <c r="N183" s="17"/>
    </row>
    <row r="184" spans="1:14" ht="20.100000000000001" customHeight="1" x14ac:dyDescent="0.25">
      <c r="A184" s="50">
        <v>179</v>
      </c>
      <c r="B184" s="51" t="s">
        <v>125</v>
      </c>
      <c r="C184" s="57">
        <v>330</v>
      </c>
      <c r="D184" s="17" t="s">
        <v>118</v>
      </c>
      <c r="E184" s="52">
        <v>16.809999999999999</v>
      </c>
      <c r="F184" s="53" t="s">
        <v>160</v>
      </c>
      <c r="G184" s="54"/>
      <c r="H184" s="55"/>
      <c r="I184" s="54">
        <f t="shared" si="6"/>
        <v>16.809999999999999</v>
      </c>
      <c r="J184" s="17"/>
      <c r="K184" s="56"/>
      <c r="L184" s="56"/>
      <c r="M184" s="52"/>
      <c r="N184" s="17"/>
    </row>
    <row r="185" spans="1:14" ht="20.100000000000001" customHeight="1" x14ac:dyDescent="0.25">
      <c r="A185" s="50">
        <v>180</v>
      </c>
      <c r="B185" s="51" t="s">
        <v>125</v>
      </c>
      <c r="C185" s="57">
        <v>331</v>
      </c>
      <c r="D185" s="17" t="s">
        <v>118</v>
      </c>
      <c r="E185" s="52">
        <v>12.81</v>
      </c>
      <c r="F185" s="53" t="s">
        <v>160</v>
      </c>
      <c r="G185" s="54"/>
      <c r="H185" s="55"/>
      <c r="I185" s="54">
        <f t="shared" si="6"/>
        <v>12.81</v>
      </c>
      <c r="J185" s="17"/>
      <c r="K185" s="56"/>
      <c r="L185" s="56"/>
      <c r="M185" s="52"/>
      <c r="N185" s="17"/>
    </row>
    <row r="186" spans="1:14" ht="20.100000000000001" customHeight="1" x14ac:dyDescent="0.25">
      <c r="A186" s="50">
        <v>181</v>
      </c>
      <c r="B186" s="51" t="s">
        <v>125</v>
      </c>
      <c r="C186" s="57">
        <v>332</v>
      </c>
      <c r="D186" s="17" t="s">
        <v>118</v>
      </c>
      <c r="E186" s="52">
        <v>18.489999999999998</v>
      </c>
      <c r="F186" s="53" t="s">
        <v>160</v>
      </c>
      <c r="G186" s="54"/>
      <c r="H186" s="55"/>
      <c r="I186" s="54">
        <f t="shared" si="6"/>
        <v>18.489999999999998</v>
      </c>
      <c r="J186" s="17"/>
      <c r="K186" s="56"/>
      <c r="L186" s="56"/>
      <c r="M186" s="52"/>
      <c r="N186" s="17"/>
    </row>
    <row r="187" spans="1:14" ht="20.100000000000001" customHeight="1" x14ac:dyDescent="0.25">
      <c r="A187" s="50">
        <v>182</v>
      </c>
      <c r="B187" s="51" t="s">
        <v>125</v>
      </c>
      <c r="C187" s="57" t="s">
        <v>26</v>
      </c>
      <c r="D187" s="17" t="s">
        <v>52</v>
      </c>
      <c r="E187" s="52">
        <v>7</v>
      </c>
      <c r="F187" s="53" t="s">
        <v>158</v>
      </c>
      <c r="G187" s="54"/>
      <c r="H187" s="55"/>
      <c r="I187" s="54"/>
      <c r="J187" s="58">
        <f t="shared" ref="J187:J193" si="7">E187</f>
        <v>7</v>
      </c>
      <c r="K187" s="59"/>
      <c r="L187" s="59"/>
      <c r="M187" s="52"/>
      <c r="N187" s="17"/>
    </row>
    <row r="188" spans="1:14" ht="20.100000000000001" customHeight="1" x14ac:dyDescent="0.25">
      <c r="A188" s="50">
        <v>183</v>
      </c>
      <c r="B188" s="51" t="s">
        <v>125</v>
      </c>
      <c r="C188" s="57" t="s">
        <v>101</v>
      </c>
      <c r="D188" s="17" t="s">
        <v>52</v>
      </c>
      <c r="E188" s="52">
        <v>7.59</v>
      </c>
      <c r="F188" s="53" t="s">
        <v>158</v>
      </c>
      <c r="G188" s="54"/>
      <c r="H188" s="55"/>
      <c r="I188" s="54"/>
      <c r="J188" s="58">
        <f t="shared" si="7"/>
        <v>7.59</v>
      </c>
      <c r="K188" s="59"/>
      <c r="L188" s="59"/>
      <c r="M188" s="52"/>
      <c r="N188" s="17"/>
    </row>
    <row r="189" spans="1:14" ht="20.100000000000001" customHeight="1" x14ac:dyDescent="0.25">
      <c r="A189" s="50">
        <v>184</v>
      </c>
      <c r="B189" s="51" t="s">
        <v>125</v>
      </c>
      <c r="C189" s="57" t="s">
        <v>111</v>
      </c>
      <c r="D189" s="17" t="s">
        <v>52</v>
      </c>
      <c r="E189" s="52">
        <v>5.77</v>
      </c>
      <c r="F189" s="53" t="s">
        <v>158</v>
      </c>
      <c r="G189" s="54"/>
      <c r="H189" s="55"/>
      <c r="I189" s="54"/>
      <c r="J189" s="58">
        <f t="shared" si="7"/>
        <v>5.77</v>
      </c>
      <c r="K189" s="59"/>
      <c r="L189" s="59"/>
      <c r="M189" s="52"/>
      <c r="N189" s="17"/>
    </row>
    <row r="190" spans="1:14" ht="20.100000000000001" customHeight="1" x14ac:dyDescent="0.25">
      <c r="A190" s="50">
        <v>185</v>
      </c>
      <c r="B190" s="51" t="s">
        <v>125</v>
      </c>
      <c r="C190" s="57" t="s">
        <v>23</v>
      </c>
      <c r="D190" s="17" t="s">
        <v>84</v>
      </c>
      <c r="E190" s="52">
        <v>29.26</v>
      </c>
      <c r="F190" s="53" t="s">
        <v>158</v>
      </c>
      <c r="G190" s="54"/>
      <c r="H190" s="55"/>
      <c r="I190" s="54"/>
      <c r="J190" s="58">
        <f t="shared" si="7"/>
        <v>29.26</v>
      </c>
      <c r="K190" s="59"/>
      <c r="L190" s="59"/>
      <c r="M190" s="52"/>
      <c r="N190" s="17"/>
    </row>
    <row r="191" spans="1:14" ht="20.100000000000001" customHeight="1" x14ac:dyDescent="0.25">
      <c r="A191" s="50">
        <v>186</v>
      </c>
      <c r="B191" s="51" t="s">
        <v>125</v>
      </c>
      <c r="C191" s="57" t="s">
        <v>24</v>
      </c>
      <c r="D191" s="17" t="s">
        <v>84</v>
      </c>
      <c r="E191" s="52">
        <v>98.3</v>
      </c>
      <c r="F191" s="53" t="s">
        <v>158</v>
      </c>
      <c r="G191" s="54"/>
      <c r="H191" s="55"/>
      <c r="I191" s="54"/>
      <c r="J191" s="58">
        <f t="shared" si="7"/>
        <v>98.3</v>
      </c>
      <c r="K191" s="59"/>
      <c r="L191" s="59"/>
      <c r="M191" s="52"/>
      <c r="N191" s="17"/>
    </row>
    <row r="192" spans="1:14" ht="20.100000000000001" customHeight="1" x14ac:dyDescent="0.25">
      <c r="A192" s="50">
        <v>187</v>
      </c>
      <c r="B192" s="51" t="s">
        <v>125</v>
      </c>
      <c r="C192" s="57" t="s">
        <v>31</v>
      </c>
      <c r="D192" s="17" t="s">
        <v>84</v>
      </c>
      <c r="E192" s="52">
        <v>53.21</v>
      </c>
      <c r="F192" s="53" t="s">
        <v>158</v>
      </c>
      <c r="G192" s="54"/>
      <c r="H192" s="55"/>
      <c r="I192" s="54"/>
      <c r="J192" s="58">
        <f t="shared" si="7"/>
        <v>53.21</v>
      </c>
      <c r="K192" s="59"/>
      <c r="L192" s="59"/>
      <c r="M192" s="52"/>
      <c r="N192" s="17"/>
    </row>
    <row r="193" spans="1:14" ht="20.100000000000001" customHeight="1" x14ac:dyDescent="0.25">
      <c r="A193" s="50">
        <v>188</v>
      </c>
      <c r="B193" s="51" t="s">
        <v>125</v>
      </c>
      <c r="C193" s="57" t="s">
        <v>60</v>
      </c>
      <c r="D193" s="17" t="s">
        <v>84</v>
      </c>
      <c r="E193" s="52">
        <v>21.19</v>
      </c>
      <c r="F193" s="53" t="s">
        <v>158</v>
      </c>
      <c r="G193" s="54"/>
      <c r="H193" s="55"/>
      <c r="I193" s="54"/>
      <c r="J193" s="58">
        <f t="shared" si="7"/>
        <v>21.19</v>
      </c>
      <c r="K193" s="59"/>
      <c r="L193" s="59"/>
      <c r="M193" s="52"/>
      <c r="N193" s="17"/>
    </row>
    <row r="194" spans="1:14" ht="20.100000000000001" customHeight="1" x14ac:dyDescent="0.25">
      <c r="A194" s="61">
        <v>189</v>
      </c>
      <c r="B194" s="71"/>
      <c r="C194" s="72"/>
      <c r="D194" s="73"/>
      <c r="E194" s="62">
        <f>SUM(E155:E193)</f>
        <v>812.00000000000011</v>
      </c>
      <c r="F194" s="63"/>
      <c r="G194" s="15"/>
      <c r="H194" s="15"/>
      <c r="I194" s="15">
        <f>SUM(I155:I193)</f>
        <v>392.6</v>
      </c>
      <c r="J194" s="35"/>
      <c r="K194" s="35"/>
      <c r="L194" s="35"/>
      <c r="M194" s="34"/>
      <c r="N194" s="35"/>
    </row>
    <row r="195" spans="1:14" ht="24" customHeight="1" x14ac:dyDescent="0.25">
      <c r="A195" s="74">
        <v>190</v>
      </c>
      <c r="B195" s="142"/>
      <c r="C195" s="142"/>
      <c r="D195" s="143"/>
      <c r="E195" s="8">
        <f>SUM(E194+E154)+E122+E94+E59</f>
        <v>4267.55</v>
      </c>
      <c r="F195" s="21"/>
      <c r="G195" s="10"/>
      <c r="H195" s="10"/>
      <c r="I195" s="10">
        <f>SUM(I173:I187)</f>
        <v>220.85000000000002</v>
      </c>
      <c r="J195" s="75"/>
      <c r="K195" s="76"/>
      <c r="L195" s="76"/>
      <c r="M195" s="77"/>
      <c r="N195" s="78"/>
    </row>
    <row r="196" spans="1:14" ht="22.5" customHeight="1" x14ac:dyDescent="0.25">
      <c r="A196" s="40">
        <v>191</v>
      </c>
      <c r="B196" s="146" t="s">
        <v>150</v>
      </c>
      <c r="C196" s="146"/>
      <c r="D196" s="147"/>
      <c r="E196" s="79">
        <v>-22.5</v>
      </c>
      <c r="F196" s="80"/>
      <c r="G196" s="81"/>
      <c r="H196" s="80"/>
      <c r="I196" s="81"/>
      <c r="J196" s="78"/>
      <c r="K196" s="82"/>
      <c r="L196" s="82"/>
      <c r="M196" s="77"/>
      <c r="N196" s="78"/>
    </row>
    <row r="197" spans="1:14" ht="25.5" customHeight="1" x14ac:dyDescent="0.3">
      <c r="A197" s="27">
        <v>192</v>
      </c>
      <c r="B197" s="126" t="s">
        <v>153</v>
      </c>
      <c r="C197" s="126"/>
      <c r="D197" s="127"/>
      <c r="E197" s="83">
        <f>SUM(E195:E196)</f>
        <v>4245.05</v>
      </c>
      <c r="F197" s="84"/>
      <c r="G197" s="81"/>
      <c r="H197" s="80"/>
      <c r="I197" s="81"/>
      <c r="J197" s="78"/>
      <c r="K197" s="82"/>
      <c r="L197" s="82"/>
      <c r="M197" s="77"/>
      <c r="N197" s="78"/>
    </row>
    <row r="198" spans="1:14" x14ac:dyDescent="0.25">
      <c r="A198" s="85"/>
      <c r="B198" s="86"/>
      <c r="C198" s="87"/>
      <c r="D198" s="88"/>
      <c r="E198" s="89"/>
      <c r="F198" s="89"/>
      <c r="G198" s="89"/>
      <c r="H198" s="89"/>
      <c r="I198" s="89"/>
      <c r="J198" s="90"/>
      <c r="K198" s="90"/>
      <c r="L198" s="90"/>
      <c r="M198" s="91"/>
      <c r="N198" s="90"/>
    </row>
    <row r="199" spans="1:14" ht="36.75" customHeight="1" x14ac:dyDescent="0.25">
      <c r="A199" s="118" t="s">
        <v>177</v>
      </c>
      <c r="B199" s="118"/>
      <c r="C199" s="118"/>
      <c r="D199" s="118"/>
      <c r="E199" s="118"/>
      <c r="F199" s="119" t="s">
        <v>174</v>
      </c>
      <c r="G199" s="119"/>
      <c r="H199" s="119"/>
      <c r="I199" s="119"/>
      <c r="J199" s="120" t="s">
        <v>176</v>
      </c>
      <c r="K199" s="121"/>
      <c r="L199" s="121"/>
      <c r="M199" s="121"/>
      <c r="N199" s="122"/>
    </row>
    <row r="200" spans="1:14" ht="20.25" x14ac:dyDescent="0.25">
      <c r="A200" s="116" t="s">
        <v>173</v>
      </c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7"/>
    </row>
    <row r="201" spans="1:14" ht="120" x14ac:dyDescent="0.25">
      <c r="A201" s="40" t="s">
        <v>0</v>
      </c>
      <c r="B201" s="41" t="s">
        <v>121</v>
      </c>
      <c r="C201" s="42" t="s">
        <v>217</v>
      </c>
      <c r="D201" s="40" t="s">
        <v>2</v>
      </c>
      <c r="E201" s="43" t="s">
        <v>3</v>
      </c>
      <c r="F201" s="44" t="s">
        <v>154</v>
      </c>
      <c r="G201" s="45" t="s">
        <v>179</v>
      </c>
      <c r="H201" s="46" t="s">
        <v>180</v>
      </c>
      <c r="I201" s="45" t="s">
        <v>181</v>
      </c>
      <c r="J201" s="47" t="s">
        <v>152</v>
      </c>
      <c r="K201" s="48" t="s">
        <v>197</v>
      </c>
      <c r="L201" s="48"/>
      <c r="M201" s="49"/>
      <c r="N201" s="49"/>
    </row>
    <row r="202" spans="1:14" ht="20.25" x14ac:dyDescent="0.25">
      <c r="A202" s="11"/>
      <c r="B202" s="23"/>
      <c r="C202" s="11"/>
      <c r="D202" s="11"/>
      <c r="E202" s="24">
        <f>SUM(G202:N202)</f>
        <v>365.15</v>
      </c>
      <c r="F202" s="25"/>
      <c r="G202" s="26">
        <f>SUM(G203:G233)</f>
        <v>20.11</v>
      </c>
      <c r="H202" s="26">
        <f t="shared" ref="H202:K202" si="8">SUM(H203:H233)</f>
        <v>68.800000000000011</v>
      </c>
      <c r="I202" s="26">
        <f t="shared" si="8"/>
        <v>199.22</v>
      </c>
      <c r="J202" s="26">
        <f t="shared" si="8"/>
        <v>70.52</v>
      </c>
      <c r="K202" s="26">
        <f t="shared" si="8"/>
        <v>6.5</v>
      </c>
      <c r="L202" s="26"/>
      <c r="M202" s="19">
        <f>SUM(M203:M322)</f>
        <v>0</v>
      </c>
      <c r="N202" s="19">
        <f>SUM(N203:N322)</f>
        <v>0</v>
      </c>
    </row>
    <row r="203" spans="1:14" ht="20.100000000000001" customHeight="1" x14ac:dyDescent="0.25">
      <c r="A203" s="40">
        <v>1</v>
      </c>
      <c r="B203" s="51" t="s">
        <v>55</v>
      </c>
      <c r="C203" s="92" t="s">
        <v>14</v>
      </c>
      <c r="D203" s="51" t="s">
        <v>182</v>
      </c>
      <c r="E203" s="93">
        <v>20</v>
      </c>
      <c r="F203" s="94" t="s">
        <v>188</v>
      </c>
      <c r="G203" s="95"/>
      <c r="H203" s="52"/>
      <c r="I203" s="95">
        <f>E203</f>
        <v>20</v>
      </c>
      <c r="J203" s="17"/>
      <c r="K203" s="56"/>
      <c r="L203" s="56"/>
      <c r="M203" s="52"/>
      <c r="N203" s="78"/>
    </row>
    <row r="204" spans="1:14" ht="20.100000000000001" customHeight="1" x14ac:dyDescent="0.25">
      <c r="A204" s="40">
        <v>2</v>
      </c>
      <c r="B204" s="51" t="s">
        <v>55</v>
      </c>
      <c r="C204" s="92" t="s">
        <v>9</v>
      </c>
      <c r="D204" s="51" t="s">
        <v>183</v>
      </c>
      <c r="E204" s="93">
        <v>7.33</v>
      </c>
      <c r="F204" s="77" t="s">
        <v>160</v>
      </c>
      <c r="G204" s="95"/>
      <c r="H204" s="52"/>
      <c r="I204" s="95">
        <f>E204</f>
        <v>7.33</v>
      </c>
      <c r="J204" s="17"/>
      <c r="K204" s="56"/>
      <c r="L204" s="56"/>
      <c r="M204" s="52"/>
      <c r="N204" s="78"/>
    </row>
    <row r="205" spans="1:14" ht="20.100000000000001" customHeight="1" x14ac:dyDescent="0.25">
      <c r="A205" s="40">
        <v>3</v>
      </c>
      <c r="B205" s="51" t="s">
        <v>55</v>
      </c>
      <c r="C205" s="92" t="s">
        <v>13</v>
      </c>
      <c r="D205" s="51" t="s">
        <v>184</v>
      </c>
      <c r="E205" s="93">
        <v>19.78</v>
      </c>
      <c r="F205" s="77" t="s">
        <v>159</v>
      </c>
      <c r="G205" s="95"/>
      <c r="H205" s="52"/>
      <c r="I205" s="95">
        <f>E205</f>
        <v>19.78</v>
      </c>
      <c r="J205" s="17"/>
      <c r="K205" s="56"/>
      <c r="L205" s="56"/>
      <c r="M205" s="52"/>
      <c r="N205" s="78"/>
    </row>
    <row r="206" spans="1:14" ht="20.100000000000001" customHeight="1" x14ac:dyDescent="0.25">
      <c r="A206" s="40">
        <v>4</v>
      </c>
      <c r="B206" s="51" t="s">
        <v>55</v>
      </c>
      <c r="C206" s="92" t="s">
        <v>12</v>
      </c>
      <c r="D206" s="51" t="s">
        <v>185</v>
      </c>
      <c r="E206" s="93">
        <v>6.5</v>
      </c>
      <c r="F206" s="77" t="s">
        <v>159</v>
      </c>
      <c r="G206" s="95"/>
      <c r="H206" s="52"/>
      <c r="I206" s="95">
        <f>E206</f>
        <v>6.5</v>
      </c>
      <c r="J206" s="17"/>
      <c r="K206" s="56"/>
      <c r="L206" s="56"/>
      <c r="M206" s="52"/>
      <c r="N206" s="78"/>
    </row>
    <row r="207" spans="1:14" ht="20.100000000000001" customHeight="1" x14ac:dyDescent="0.25">
      <c r="A207" s="40">
        <v>5</v>
      </c>
      <c r="B207" s="51" t="s">
        <v>55</v>
      </c>
      <c r="C207" s="92" t="s">
        <v>11</v>
      </c>
      <c r="D207" s="51" t="s">
        <v>186</v>
      </c>
      <c r="E207" s="93">
        <v>19.309999999999999</v>
      </c>
      <c r="F207" s="77" t="s">
        <v>190</v>
      </c>
      <c r="G207" s="95"/>
      <c r="H207" s="52"/>
      <c r="I207" s="95">
        <f>E207</f>
        <v>19.309999999999999</v>
      </c>
      <c r="J207" s="17"/>
      <c r="K207" s="56"/>
      <c r="L207" s="56"/>
      <c r="M207" s="52"/>
      <c r="N207" s="78"/>
    </row>
    <row r="208" spans="1:14" ht="20.100000000000001" customHeight="1" x14ac:dyDescent="0.25">
      <c r="A208" s="40">
        <v>6</v>
      </c>
      <c r="B208" s="51" t="s">
        <v>55</v>
      </c>
      <c r="C208" s="92" t="s">
        <v>10</v>
      </c>
      <c r="D208" s="51" t="s">
        <v>206</v>
      </c>
      <c r="E208" s="93">
        <v>5.78</v>
      </c>
      <c r="F208" s="77" t="s">
        <v>159</v>
      </c>
      <c r="G208" s="95">
        <f>E208</f>
        <v>5.78</v>
      </c>
      <c r="H208" s="52"/>
      <c r="I208" s="95"/>
      <c r="J208" s="17"/>
      <c r="K208" s="56"/>
      <c r="L208" s="56"/>
      <c r="M208" s="52"/>
      <c r="N208" s="78"/>
    </row>
    <row r="209" spans="1:14" ht="20.100000000000001" customHeight="1" x14ac:dyDescent="0.25">
      <c r="A209" s="40">
        <v>7</v>
      </c>
      <c r="B209" s="51" t="s">
        <v>55</v>
      </c>
      <c r="C209" s="92" t="s">
        <v>194</v>
      </c>
      <c r="D209" s="51" t="s">
        <v>187</v>
      </c>
      <c r="E209" s="93">
        <v>6.5</v>
      </c>
      <c r="F209" s="77" t="s">
        <v>165</v>
      </c>
      <c r="G209" s="95"/>
      <c r="H209" s="52"/>
      <c r="I209" s="95"/>
      <c r="J209" s="58">
        <f>E209</f>
        <v>6.5</v>
      </c>
      <c r="K209" s="56"/>
      <c r="L209" s="56"/>
      <c r="M209" s="52"/>
      <c r="N209" s="78"/>
    </row>
    <row r="210" spans="1:14" ht="20.100000000000001" customHeight="1" x14ac:dyDescent="0.25">
      <c r="A210" s="40">
        <v>8</v>
      </c>
      <c r="B210" s="51" t="s">
        <v>55</v>
      </c>
      <c r="C210" s="92" t="s">
        <v>195</v>
      </c>
      <c r="D210" s="51" t="s">
        <v>192</v>
      </c>
      <c r="E210" s="93">
        <v>5.48</v>
      </c>
      <c r="F210" s="77" t="s">
        <v>159</v>
      </c>
      <c r="G210" s="95"/>
      <c r="H210" s="52"/>
      <c r="I210" s="95"/>
      <c r="J210" s="58">
        <f>E210</f>
        <v>5.48</v>
      </c>
      <c r="K210" s="56"/>
      <c r="L210" s="56"/>
      <c r="M210" s="52"/>
      <c r="N210" s="78"/>
    </row>
    <row r="211" spans="1:14" ht="20.100000000000001" customHeight="1" x14ac:dyDescent="0.25">
      <c r="A211" s="40">
        <v>9</v>
      </c>
      <c r="B211" s="51" t="s">
        <v>55</v>
      </c>
      <c r="C211" s="92" t="s">
        <v>23</v>
      </c>
      <c r="D211" s="51" t="s">
        <v>193</v>
      </c>
      <c r="E211" s="93">
        <v>9.1</v>
      </c>
      <c r="F211" s="77" t="s">
        <v>191</v>
      </c>
      <c r="G211" s="95"/>
      <c r="H211" s="52"/>
      <c r="I211" s="95"/>
      <c r="J211" s="58">
        <f>E211</f>
        <v>9.1</v>
      </c>
      <c r="K211" s="56"/>
      <c r="L211" s="56"/>
      <c r="M211" s="52"/>
      <c r="N211" s="78"/>
    </row>
    <row r="212" spans="1:14" ht="20.100000000000001" customHeight="1" x14ac:dyDescent="0.25">
      <c r="A212" s="27"/>
      <c r="B212" s="28"/>
      <c r="C212" s="29"/>
      <c r="D212" s="28"/>
      <c r="E212" s="96">
        <f>SUM(E203:E211)</f>
        <v>99.78</v>
      </c>
      <c r="F212" s="97"/>
      <c r="G212" s="34"/>
      <c r="H212" s="34"/>
      <c r="I212" s="34"/>
      <c r="J212" s="98"/>
      <c r="K212" s="35"/>
      <c r="L212" s="35"/>
      <c r="M212" s="34"/>
      <c r="N212" s="32"/>
    </row>
    <row r="213" spans="1:14" ht="20.100000000000001" customHeight="1" x14ac:dyDescent="0.25">
      <c r="A213" s="40">
        <v>10</v>
      </c>
      <c r="B213" s="51" t="s">
        <v>196</v>
      </c>
      <c r="C213" s="92" t="s">
        <v>198</v>
      </c>
      <c r="D213" s="51" t="s">
        <v>199</v>
      </c>
      <c r="E213" s="93">
        <v>6.5</v>
      </c>
      <c r="F213" s="77" t="s">
        <v>189</v>
      </c>
      <c r="G213" s="95"/>
      <c r="H213" s="52"/>
      <c r="I213" s="95"/>
      <c r="J213" s="17"/>
      <c r="K213" s="59">
        <f>E213</f>
        <v>6.5</v>
      </c>
      <c r="L213" s="59"/>
      <c r="M213" s="52"/>
      <c r="N213" s="78"/>
    </row>
    <row r="214" spans="1:14" ht="20.100000000000001" customHeight="1" x14ac:dyDescent="0.25">
      <c r="A214" s="40">
        <v>11</v>
      </c>
      <c r="B214" s="51" t="s">
        <v>196</v>
      </c>
      <c r="C214" s="99" t="s">
        <v>200</v>
      </c>
      <c r="D214" s="51" t="s">
        <v>201</v>
      </c>
      <c r="E214" s="93">
        <v>19.71</v>
      </c>
      <c r="F214" s="77" t="s">
        <v>160</v>
      </c>
      <c r="G214" s="95"/>
      <c r="H214" s="52"/>
      <c r="I214" s="95">
        <f>E214</f>
        <v>19.71</v>
      </c>
      <c r="J214" s="17"/>
      <c r="K214" s="56"/>
      <c r="L214" s="56"/>
      <c r="M214" s="52"/>
      <c r="N214" s="78"/>
    </row>
    <row r="215" spans="1:14" ht="20.100000000000001" customHeight="1" x14ac:dyDescent="0.25">
      <c r="A215" s="40">
        <v>12</v>
      </c>
      <c r="B215" s="51" t="s">
        <v>196</v>
      </c>
      <c r="C215" s="92" t="s">
        <v>202</v>
      </c>
      <c r="D215" s="51" t="s">
        <v>201</v>
      </c>
      <c r="E215" s="93">
        <v>19.87</v>
      </c>
      <c r="F215" s="77" t="s">
        <v>160</v>
      </c>
      <c r="G215" s="95"/>
      <c r="H215" s="52"/>
      <c r="I215" s="95">
        <f>E215</f>
        <v>19.87</v>
      </c>
      <c r="J215" s="17"/>
      <c r="K215" s="56"/>
      <c r="L215" s="56"/>
      <c r="M215" s="52"/>
      <c r="N215" s="78"/>
    </row>
    <row r="216" spans="1:14" ht="20.100000000000001" customHeight="1" x14ac:dyDescent="0.25">
      <c r="A216" s="40">
        <v>13</v>
      </c>
      <c r="B216" s="51" t="s">
        <v>196</v>
      </c>
      <c r="C216" s="92" t="s">
        <v>203</v>
      </c>
      <c r="D216" s="51" t="s">
        <v>201</v>
      </c>
      <c r="E216" s="93">
        <v>19.27</v>
      </c>
      <c r="F216" s="77" t="s">
        <v>160</v>
      </c>
      <c r="G216" s="95"/>
      <c r="H216" s="52"/>
      <c r="I216" s="95">
        <f>E216</f>
        <v>19.27</v>
      </c>
      <c r="J216" s="17"/>
      <c r="K216" s="56"/>
      <c r="L216" s="56"/>
      <c r="M216" s="52"/>
      <c r="N216" s="78"/>
    </row>
    <row r="217" spans="1:14" ht="20.100000000000001" customHeight="1" x14ac:dyDescent="0.25">
      <c r="A217" s="40">
        <v>14</v>
      </c>
      <c r="B217" s="51" t="s">
        <v>196</v>
      </c>
      <c r="C217" s="92" t="s">
        <v>204</v>
      </c>
      <c r="D217" s="51" t="s">
        <v>210</v>
      </c>
      <c r="E217" s="93">
        <f>7.29+1.69</f>
        <v>8.98</v>
      </c>
      <c r="F217" s="77" t="s">
        <v>160</v>
      </c>
      <c r="G217" s="95"/>
      <c r="H217" s="52"/>
      <c r="I217" s="95">
        <f>E217</f>
        <v>8.98</v>
      </c>
      <c r="J217" s="17"/>
      <c r="K217" s="56"/>
      <c r="L217" s="56"/>
      <c r="M217" s="52"/>
      <c r="N217" s="78"/>
    </row>
    <row r="218" spans="1:14" ht="20.100000000000001" customHeight="1" x14ac:dyDescent="0.25">
      <c r="A218" s="40">
        <v>15</v>
      </c>
      <c r="B218" s="51" t="s">
        <v>196</v>
      </c>
      <c r="C218" s="99" t="s">
        <v>205</v>
      </c>
      <c r="D218" s="51" t="s">
        <v>207</v>
      </c>
      <c r="E218" s="93">
        <v>6.5</v>
      </c>
      <c r="F218" s="77" t="s">
        <v>159</v>
      </c>
      <c r="G218" s="95">
        <f>E218</f>
        <v>6.5</v>
      </c>
      <c r="H218" s="52"/>
      <c r="I218" s="95">
        <f>E218</f>
        <v>6.5</v>
      </c>
      <c r="J218" s="17"/>
      <c r="K218" s="56"/>
      <c r="L218" s="56"/>
      <c r="M218" s="52"/>
      <c r="N218" s="78"/>
    </row>
    <row r="219" spans="1:14" ht="20.100000000000001" customHeight="1" x14ac:dyDescent="0.25">
      <c r="A219" s="40">
        <v>16</v>
      </c>
      <c r="B219" s="51" t="s">
        <v>196</v>
      </c>
      <c r="C219" s="92" t="s">
        <v>208</v>
      </c>
      <c r="D219" s="51" t="s">
        <v>187</v>
      </c>
      <c r="E219" s="93">
        <v>6.47</v>
      </c>
      <c r="F219" s="77" t="s">
        <v>165</v>
      </c>
      <c r="G219" s="95"/>
      <c r="H219" s="52"/>
      <c r="I219" s="95"/>
      <c r="J219" s="58">
        <f>E219</f>
        <v>6.47</v>
      </c>
      <c r="K219" s="56"/>
      <c r="L219" s="56"/>
      <c r="M219" s="52"/>
      <c r="N219" s="78"/>
    </row>
    <row r="220" spans="1:14" ht="20.100000000000001" customHeight="1" x14ac:dyDescent="0.25">
      <c r="A220" s="40">
        <v>17</v>
      </c>
      <c r="B220" s="51" t="s">
        <v>196</v>
      </c>
      <c r="C220" s="92" t="s">
        <v>24</v>
      </c>
      <c r="D220" s="51" t="s">
        <v>216</v>
      </c>
      <c r="E220" s="93">
        <v>9.15</v>
      </c>
      <c r="F220" s="77" t="s">
        <v>191</v>
      </c>
      <c r="G220" s="95"/>
      <c r="H220" s="52"/>
      <c r="I220" s="95"/>
      <c r="J220" s="58">
        <f>E220</f>
        <v>9.15</v>
      </c>
      <c r="K220" s="56"/>
      <c r="L220" s="56"/>
      <c r="M220" s="52"/>
      <c r="N220" s="78"/>
    </row>
    <row r="221" spans="1:14" ht="20.100000000000001" customHeight="1" x14ac:dyDescent="0.25">
      <c r="A221" s="27"/>
      <c r="B221" s="28"/>
      <c r="C221" s="29"/>
      <c r="D221" s="28"/>
      <c r="E221" s="96">
        <f>SUM(E213:E220)</f>
        <v>96.45</v>
      </c>
      <c r="F221" s="97"/>
      <c r="G221" s="34"/>
      <c r="H221" s="34"/>
      <c r="I221" s="34"/>
      <c r="J221" s="98"/>
      <c r="K221" s="35"/>
      <c r="L221" s="35"/>
      <c r="M221" s="34"/>
      <c r="N221" s="32"/>
    </row>
    <row r="222" spans="1:14" ht="20.100000000000001" customHeight="1" x14ac:dyDescent="0.25">
      <c r="A222" s="40">
        <v>18</v>
      </c>
      <c r="B222" s="51" t="s">
        <v>211</v>
      </c>
      <c r="C222" s="92" t="s">
        <v>212</v>
      </c>
      <c r="D222" s="51" t="s">
        <v>201</v>
      </c>
      <c r="E222" s="93">
        <v>30.47</v>
      </c>
      <c r="F222" s="77" t="s">
        <v>160</v>
      </c>
      <c r="G222" s="95"/>
      <c r="H222" s="52"/>
      <c r="I222" s="95">
        <f>E222</f>
        <v>30.47</v>
      </c>
      <c r="J222" s="17"/>
      <c r="K222" s="56"/>
      <c r="L222" s="56"/>
      <c r="M222" s="52"/>
      <c r="N222" s="78"/>
    </row>
    <row r="223" spans="1:14" ht="20.100000000000001" customHeight="1" x14ac:dyDescent="0.25">
      <c r="A223" s="40">
        <v>19</v>
      </c>
      <c r="B223" s="51" t="s">
        <v>211</v>
      </c>
      <c r="C223" s="92" t="s">
        <v>213</v>
      </c>
      <c r="D223" s="51" t="s">
        <v>201</v>
      </c>
      <c r="E223" s="93">
        <v>21.5</v>
      </c>
      <c r="F223" s="77" t="s">
        <v>160</v>
      </c>
      <c r="G223" s="95"/>
      <c r="H223" s="52"/>
      <c r="I223" s="95">
        <f>E223</f>
        <v>21.5</v>
      </c>
      <c r="J223" s="17"/>
      <c r="K223" s="56"/>
      <c r="L223" s="56"/>
      <c r="M223" s="52"/>
      <c r="N223" s="78"/>
    </row>
    <row r="224" spans="1:14" ht="20.100000000000001" customHeight="1" x14ac:dyDescent="0.25">
      <c r="A224" s="40">
        <v>20</v>
      </c>
      <c r="B224" s="51" t="s">
        <v>211</v>
      </c>
      <c r="C224" s="92" t="s">
        <v>214</v>
      </c>
      <c r="D224" s="51" t="s">
        <v>215</v>
      </c>
      <c r="E224" s="93">
        <v>7.83</v>
      </c>
      <c r="F224" s="77" t="s">
        <v>159</v>
      </c>
      <c r="G224" s="95">
        <f>E224</f>
        <v>7.83</v>
      </c>
      <c r="H224" s="52"/>
      <c r="I224" s="95"/>
      <c r="J224" s="17"/>
      <c r="K224" s="56"/>
      <c r="L224" s="56"/>
      <c r="M224" s="52"/>
      <c r="N224" s="78"/>
    </row>
    <row r="225" spans="1:14" ht="20.100000000000001" customHeight="1" x14ac:dyDescent="0.25">
      <c r="A225" s="40">
        <v>21</v>
      </c>
      <c r="B225" s="51" t="s">
        <v>211</v>
      </c>
      <c r="C225" s="99" t="s">
        <v>209</v>
      </c>
      <c r="D225" s="51" t="s">
        <v>187</v>
      </c>
      <c r="E225" s="93">
        <v>6.47</v>
      </c>
      <c r="F225" s="77" t="s">
        <v>165</v>
      </c>
      <c r="G225" s="95"/>
      <c r="H225" s="52"/>
      <c r="I225" s="95"/>
      <c r="J225" s="58">
        <f>E225</f>
        <v>6.47</v>
      </c>
      <c r="K225" s="56"/>
      <c r="L225" s="56"/>
      <c r="M225" s="52"/>
      <c r="N225" s="78"/>
    </row>
    <row r="226" spans="1:14" ht="20.100000000000001" customHeight="1" x14ac:dyDescent="0.25">
      <c r="A226" s="40">
        <v>22</v>
      </c>
      <c r="B226" s="51" t="s">
        <v>211</v>
      </c>
      <c r="C226" s="92" t="s">
        <v>31</v>
      </c>
      <c r="D226" s="51" t="s">
        <v>216</v>
      </c>
      <c r="E226" s="93">
        <v>9.15</v>
      </c>
      <c r="F226" s="77" t="s">
        <v>191</v>
      </c>
      <c r="G226" s="95"/>
      <c r="H226" s="52"/>
      <c r="I226" s="95"/>
      <c r="J226" s="58">
        <f>E226</f>
        <v>9.15</v>
      </c>
      <c r="K226" s="56"/>
      <c r="L226" s="56"/>
      <c r="M226" s="52"/>
      <c r="N226" s="78"/>
    </row>
    <row r="227" spans="1:14" ht="20.100000000000001" customHeight="1" x14ac:dyDescent="0.25">
      <c r="A227" s="27"/>
      <c r="B227" s="28"/>
      <c r="C227" s="29"/>
      <c r="D227" s="28"/>
      <c r="E227" s="100">
        <f>SUM(E222:E226)</f>
        <v>75.42</v>
      </c>
      <c r="F227" s="97"/>
      <c r="G227" s="34"/>
      <c r="H227" s="34"/>
      <c r="I227" s="34"/>
      <c r="J227" s="35"/>
      <c r="K227" s="35"/>
      <c r="L227" s="35"/>
      <c r="M227" s="34"/>
      <c r="N227" s="32"/>
    </row>
    <row r="228" spans="1:14" ht="20.100000000000001" customHeight="1" x14ac:dyDescent="0.25">
      <c r="A228" s="40">
        <v>23</v>
      </c>
      <c r="B228" s="51" t="s">
        <v>218</v>
      </c>
      <c r="C228" s="92" t="s">
        <v>204</v>
      </c>
      <c r="D228" s="51" t="s">
        <v>219</v>
      </c>
      <c r="E228" s="77">
        <v>15.63</v>
      </c>
      <c r="F228" s="77" t="s">
        <v>159</v>
      </c>
      <c r="G228" s="95"/>
      <c r="H228" s="52">
        <f>E228</f>
        <v>15.63</v>
      </c>
      <c r="I228" s="95"/>
      <c r="J228" s="17"/>
      <c r="K228" s="56"/>
      <c r="L228" s="56"/>
      <c r="M228" s="52"/>
      <c r="N228" s="78"/>
    </row>
    <row r="229" spans="1:14" ht="20.100000000000001" customHeight="1" x14ac:dyDescent="0.25">
      <c r="A229" s="40">
        <v>24</v>
      </c>
      <c r="B229" s="51" t="s">
        <v>218</v>
      </c>
      <c r="C229" s="92" t="s">
        <v>220</v>
      </c>
      <c r="D229" s="78" t="s">
        <v>221</v>
      </c>
      <c r="E229" s="77">
        <v>20.11</v>
      </c>
      <c r="F229" s="77" t="s">
        <v>159</v>
      </c>
      <c r="G229" s="95"/>
      <c r="H229" s="52">
        <f>E229</f>
        <v>20.11</v>
      </c>
      <c r="I229" s="95"/>
      <c r="J229" s="17"/>
      <c r="K229" s="56"/>
      <c r="L229" s="56"/>
      <c r="M229" s="52"/>
      <c r="N229" s="78"/>
    </row>
    <row r="230" spans="1:14" ht="20.100000000000001" customHeight="1" x14ac:dyDescent="0.25">
      <c r="A230" s="40">
        <v>25</v>
      </c>
      <c r="B230" s="51" t="s">
        <v>218</v>
      </c>
      <c r="C230" s="99" t="s">
        <v>205</v>
      </c>
      <c r="D230" s="78" t="s">
        <v>221</v>
      </c>
      <c r="E230" s="77">
        <v>19.489999999999998</v>
      </c>
      <c r="F230" s="77" t="s">
        <v>159</v>
      </c>
      <c r="G230" s="95"/>
      <c r="H230" s="52">
        <f>E230</f>
        <v>19.489999999999998</v>
      </c>
      <c r="I230" s="95"/>
      <c r="J230" s="17"/>
      <c r="K230" s="56"/>
      <c r="L230" s="56"/>
      <c r="M230" s="52"/>
      <c r="N230" s="78"/>
    </row>
    <row r="231" spans="1:14" ht="20.100000000000001" customHeight="1" x14ac:dyDescent="0.25">
      <c r="A231" s="40">
        <v>26</v>
      </c>
      <c r="B231" s="51" t="s">
        <v>218</v>
      </c>
      <c r="C231" s="92" t="s">
        <v>203</v>
      </c>
      <c r="D231" s="78" t="s">
        <v>222</v>
      </c>
      <c r="E231" s="77">
        <v>13.57</v>
      </c>
      <c r="F231" s="77" t="s">
        <v>159</v>
      </c>
      <c r="G231" s="95"/>
      <c r="H231" s="52">
        <f>E231</f>
        <v>13.57</v>
      </c>
      <c r="I231" s="95"/>
      <c r="J231" s="17"/>
      <c r="K231" s="56"/>
      <c r="L231" s="56"/>
      <c r="M231" s="52"/>
      <c r="N231" s="78"/>
    </row>
    <row r="232" spans="1:14" ht="20.100000000000001" customHeight="1" x14ac:dyDescent="0.25">
      <c r="A232" s="40">
        <v>27</v>
      </c>
      <c r="B232" s="51" t="s">
        <v>218</v>
      </c>
      <c r="C232" s="92" t="s">
        <v>208</v>
      </c>
      <c r="D232" s="51" t="s">
        <v>224</v>
      </c>
      <c r="E232" s="77">
        <f>1.02+9.56</f>
        <v>10.58</v>
      </c>
      <c r="F232" s="77" t="s">
        <v>159</v>
      </c>
      <c r="G232" s="95"/>
      <c r="H232" s="52"/>
      <c r="I232" s="95"/>
      <c r="J232" s="58">
        <f>E232</f>
        <v>10.58</v>
      </c>
      <c r="K232" s="56"/>
      <c r="L232" s="56"/>
      <c r="M232" s="52"/>
      <c r="N232" s="78"/>
    </row>
    <row r="233" spans="1:14" ht="20.100000000000001" customHeight="1" x14ac:dyDescent="0.25">
      <c r="A233" s="40">
        <v>28</v>
      </c>
      <c r="B233" s="51" t="s">
        <v>218</v>
      </c>
      <c r="C233" s="92" t="s">
        <v>223</v>
      </c>
      <c r="D233" s="51" t="s">
        <v>225</v>
      </c>
      <c r="E233" s="77">
        <v>7.62</v>
      </c>
      <c r="F233" s="77" t="s">
        <v>159</v>
      </c>
      <c r="G233" s="95"/>
      <c r="H233" s="52"/>
      <c r="I233" s="95"/>
      <c r="J233" s="58">
        <f>E233</f>
        <v>7.62</v>
      </c>
      <c r="K233" s="56"/>
      <c r="L233" s="56"/>
      <c r="M233" s="52"/>
      <c r="N233" s="78"/>
    </row>
    <row r="234" spans="1:14" ht="24" customHeight="1" x14ac:dyDescent="0.25">
      <c r="A234" s="27"/>
      <c r="B234" s="28"/>
      <c r="C234" s="29"/>
      <c r="D234" s="30"/>
      <c r="E234" s="31">
        <f>SUM(E228:E233)</f>
        <v>87.000000000000014</v>
      </c>
      <c r="F234" s="33"/>
      <c r="G234" s="34"/>
      <c r="H234" s="34"/>
      <c r="I234" s="34"/>
      <c r="J234" s="35"/>
      <c r="K234" s="35"/>
      <c r="L234" s="35"/>
      <c r="M234" s="34"/>
      <c r="N234" s="32"/>
    </row>
    <row r="235" spans="1:14" ht="20.100000000000001" customHeight="1" x14ac:dyDescent="0.25">
      <c r="A235" s="27"/>
      <c r="B235" s="123" t="s">
        <v>226</v>
      </c>
      <c r="C235" s="124"/>
      <c r="D235" s="125"/>
      <c r="E235" s="101">
        <f>E202</f>
        <v>365.15</v>
      </c>
      <c r="F235" s="97"/>
      <c r="G235" s="95"/>
      <c r="H235" s="52"/>
      <c r="I235" s="95"/>
      <c r="J235" s="17"/>
      <c r="K235" s="56"/>
      <c r="L235" s="56"/>
      <c r="M235" s="52"/>
      <c r="N235" s="78"/>
    </row>
    <row r="236" spans="1:14" ht="20.100000000000001" customHeight="1" x14ac:dyDescent="0.25">
      <c r="A236" s="40"/>
      <c r="B236" s="51"/>
      <c r="C236" s="92"/>
      <c r="D236" s="78"/>
      <c r="E236" s="77"/>
      <c r="F236" s="77"/>
      <c r="G236" s="102"/>
      <c r="H236" s="77"/>
      <c r="I236" s="102"/>
      <c r="J236" s="78"/>
      <c r="K236" s="82"/>
      <c r="L236" s="82"/>
      <c r="M236" s="77"/>
      <c r="N236" s="78"/>
    </row>
    <row r="237" spans="1:14" ht="20.100000000000001" customHeight="1" x14ac:dyDescent="0.25">
      <c r="A237" s="118" t="s">
        <v>227</v>
      </c>
      <c r="B237" s="118"/>
      <c r="C237" s="118"/>
      <c r="D237" s="118"/>
      <c r="E237" s="118"/>
      <c r="F237" s="119" t="s">
        <v>174</v>
      </c>
      <c r="G237" s="119"/>
      <c r="H237" s="119"/>
      <c r="I237" s="119"/>
      <c r="J237" s="120" t="s">
        <v>228</v>
      </c>
      <c r="K237" s="121"/>
      <c r="L237" s="121"/>
      <c r="M237" s="121"/>
      <c r="N237" s="122"/>
    </row>
    <row r="238" spans="1:14" ht="20.100000000000001" customHeight="1" x14ac:dyDescent="0.25">
      <c r="A238" s="116" t="s">
        <v>173</v>
      </c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7"/>
    </row>
    <row r="239" spans="1:14" ht="105" customHeight="1" x14ac:dyDescent="0.25">
      <c r="A239" s="40" t="s">
        <v>0</v>
      </c>
      <c r="B239" s="41" t="s">
        <v>121</v>
      </c>
      <c r="C239" s="42" t="s">
        <v>217</v>
      </c>
      <c r="D239" s="40" t="s">
        <v>2</v>
      </c>
      <c r="E239" s="43" t="s">
        <v>3</v>
      </c>
      <c r="F239" s="44" t="s">
        <v>154</v>
      </c>
      <c r="G239" s="45" t="s">
        <v>229</v>
      </c>
      <c r="H239" s="46" t="s">
        <v>230</v>
      </c>
      <c r="I239" s="45" t="s">
        <v>231</v>
      </c>
      <c r="J239" s="47" t="s">
        <v>232</v>
      </c>
      <c r="K239" s="48"/>
      <c r="L239" s="48"/>
      <c r="M239" s="49"/>
      <c r="N239" s="49"/>
    </row>
    <row r="240" spans="1:14" ht="20.100000000000001" customHeight="1" x14ac:dyDescent="0.25">
      <c r="A240" s="40">
        <v>1</v>
      </c>
      <c r="B240" s="51" t="s">
        <v>196</v>
      </c>
      <c r="C240" s="92">
        <v>1</v>
      </c>
      <c r="D240" s="78" t="s">
        <v>236</v>
      </c>
      <c r="E240" s="77">
        <v>3</v>
      </c>
      <c r="F240" s="77" t="s">
        <v>166</v>
      </c>
      <c r="G240" s="103"/>
      <c r="H240" s="93"/>
      <c r="I240" s="103"/>
      <c r="J240" s="104">
        <f>E240</f>
        <v>3</v>
      </c>
      <c r="K240" s="82"/>
      <c r="L240" s="82"/>
      <c r="M240" s="77"/>
      <c r="N240" s="78"/>
    </row>
    <row r="241" spans="1:16" ht="20.100000000000001" customHeight="1" x14ac:dyDescent="0.25">
      <c r="A241" s="40">
        <v>2</v>
      </c>
      <c r="B241" s="51" t="s">
        <v>196</v>
      </c>
      <c r="C241" s="92">
        <v>2</v>
      </c>
      <c r="D241" s="78" t="s">
        <v>235</v>
      </c>
      <c r="E241" s="77">
        <v>9</v>
      </c>
      <c r="F241" s="77" t="s">
        <v>166</v>
      </c>
      <c r="G241" s="103"/>
      <c r="H241" s="93">
        <f>E241</f>
        <v>9</v>
      </c>
      <c r="I241" s="103"/>
      <c r="J241" s="51"/>
      <c r="K241" s="82"/>
      <c r="L241" s="82"/>
      <c r="M241" s="77"/>
      <c r="N241" s="78"/>
    </row>
    <row r="242" spans="1:16" x14ac:dyDescent="0.25">
      <c r="A242" s="40">
        <v>3</v>
      </c>
      <c r="B242" s="51" t="s">
        <v>196</v>
      </c>
      <c r="C242" s="92">
        <v>3</v>
      </c>
      <c r="D242" s="78" t="s">
        <v>246</v>
      </c>
      <c r="E242" s="77">
        <v>18.2</v>
      </c>
      <c r="F242" s="77" t="s">
        <v>166</v>
      </c>
      <c r="G242" s="103"/>
      <c r="H242" s="93">
        <f>E242</f>
        <v>18.2</v>
      </c>
      <c r="I242" s="103"/>
      <c r="J242" s="51"/>
      <c r="K242" s="82"/>
      <c r="L242" s="82"/>
      <c r="M242" s="77"/>
      <c r="N242" s="78"/>
    </row>
    <row r="243" spans="1:16" x14ac:dyDescent="0.25">
      <c r="A243" s="40">
        <v>4</v>
      </c>
      <c r="B243" s="51" t="s">
        <v>196</v>
      </c>
      <c r="C243" s="92">
        <v>4</v>
      </c>
      <c r="D243" s="78" t="s">
        <v>233</v>
      </c>
      <c r="E243" s="77">
        <v>3.15</v>
      </c>
      <c r="F243" s="77" t="s">
        <v>163</v>
      </c>
      <c r="G243" s="103">
        <f>E243</f>
        <v>3.15</v>
      </c>
      <c r="H243" s="93"/>
      <c r="I243" s="103"/>
      <c r="J243" s="51"/>
      <c r="K243" s="82"/>
      <c r="L243" s="82"/>
      <c r="M243" s="77"/>
      <c r="N243" s="78"/>
    </row>
    <row r="244" spans="1:16" x14ac:dyDescent="0.25">
      <c r="A244" s="40">
        <v>5</v>
      </c>
      <c r="B244" s="51" t="s">
        <v>196</v>
      </c>
      <c r="C244" s="92">
        <v>5</v>
      </c>
      <c r="D244" s="78" t="s">
        <v>234</v>
      </c>
      <c r="E244" s="77">
        <v>8.5</v>
      </c>
      <c r="F244" s="77" t="s">
        <v>163</v>
      </c>
      <c r="G244" s="103"/>
      <c r="H244" s="93"/>
      <c r="I244" s="103">
        <f>E244</f>
        <v>8.5</v>
      </c>
      <c r="J244" s="51"/>
      <c r="K244" s="82"/>
      <c r="L244" s="82"/>
      <c r="M244" s="77"/>
      <c r="N244" s="78"/>
    </row>
    <row r="245" spans="1:16" ht="27" customHeight="1" x14ac:dyDescent="0.25">
      <c r="A245" s="27"/>
      <c r="B245" s="132" t="s">
        <v>237</v>
      </c>
      <c r="C245" s="133"/>
      <c r="D245" s="134"/>
      <c r="E245" s="101">
        <f>SUM(E240:E244)</f>
        <v>41.85</v>
      </c>
      <c r="F245" s="97"/>
      <c r="G245" s="96">
        <f>SUM(G240:G244)</f>
        <v>3.15</v>
      </c>
      <c r="H245" s="96">
        <f t="shared" ref="H245:J245" si="9">SUM(H240:H244)</f>
        <v>27.2</v>
      </c>
      <c r="I245" s="96">
        <f t="shared" si="9"/>
        <v>8.5</v>
      </c>
      <c r="J245" s="96">
        <f t="shared" si="9"/>
        <v>3</v>
      </c>
      <c r="K245" s="32"/>
      <c r="L245" s="32"/>
      <c r="M245" s="97"/>
      <c r="N245" s="32"/>
    </row>
    <row r="246" spans="1:16" ht="40.5" customHeight="1" x14ac:dyDescent="0.25">
      <c r="A246" s="105"/>
      <c r="B246" s="71"/>
      <c r="C246" s="106"/>
      <c r="D246" s="71" t="s">
        <v>238</v>
      </c>
      <c r="E246" s="62">
        <f>E245+E235+E197</f>
        <v>4652.05</v>
      </c>
      <c r="F246" s="77"/>
      <c r="G246" s="102"/>
      <c r="H246" s="77"/>
      <c r="I246" s="102"/>
      <c r="J246" s="78"/>
      <c r="K246" s="82"/>
      <c r="L246" s="82"/>
      <c r="M246" s="77"/>
      <c r="N246" s="78"/>
      <c r="O246" s="39"/>
      <c r="P246" s="39"/>
    </row>
    <row r="247" spans="1:16" x14ac:dyDescent="0.25">
      <c r="A247" s="107"/>
      <c r="B247" s="108"/>
      <c r="C247" s="109"/>
      <c r="D247" s="110"/>
      <c r="E247" s="111"/>
      <c r="F247" s="111"/>
      <c r="G247" s="112"/>
      <c r="H247" s="111"/>
      <c r="I247" s="112"/>
      <c r="J247" s="113"/>
      <c r="K247" s="114"/>
      <c r="L247" s="114"/>
      <c r="M247" s="115"/>
      <c r="N247" s="113"/>
      <c r="O247" s="39"/>
      <c r="P247" s="39"/>
    </row>
    <row r="248" spans="1:16" x14ac:dyDescent="0.25">
      <c r="A248" s="107"/>
      <c r="B248" s="108"/>
      <c r="C248" s="109"/>
      <c r="D248" s="110"/>
      <c r="E248" s="111"/>
      <c r="F248" s="111"/>
      <c r="G248" s="112"/>
      <c r="H248" s="111"/>
      <c r="I248" s="112"/>
      <c r="J248" s="113"/>
      <c r="K248" s="114"/>
      <c r="L248" s="114"/>
      <c r="M248" s="115"/>
      <c r="N248" s="113"/>
      <c r="O248" s="39"/>
      <c r="P248" s="39"/>
    </row>
    <row r="249" spans="1:16" x14ac:dyDescent="0.25">
      <c r="A249" s="107"/>
      <c r="B249" s="108"/>
      <c r="C249" s="109"/>
      <c r="D249" s="110"/>
      <c r="E249" s="111"/>
      <c r="F249" s="111"/>
      <c r="G249" s="112"/>
      <c r="H249" s="111"/>
      <c r="I249" s="112"/>
      <c r="J249" s="113"/>
      <c r="K249" s="114"/>
      <c r="L249" s="114"/>
      <c r="M249" s="115"/>
      <c r="N249" s="113"/>
      <c r="O249" s="39"/>
      <c r="P249" s="39"/>
    </row>
    <row r="250" spans="1:16" x14ac:dyDescent="0.25">
      <c r="A250" s="107"/>
      <c r="B250" s="108"/>
      <c r="C250" s="109"/>
      <c r="D250" s="110"/>
      <c r="E250" s="111"/>
      <c r="F250" s="111"/>
      <c r="G250" s="112"/>
      <c r="H250" s="111"/>
      <c r="I250" s="112"/>
      <c r="J250" s="113"/>
      <c r="K250" s="114"/>
      <c r="L250" s="114"/>
      <c r="M250" s="115"/>
      <c r="N250" s="113"/>
      <c r="O250" s="39"/>
      <c r="P250" s="39"/>
    </row>
    <row r="251" spans="1:16" x14ac:dyDescent="0.25">
      <c r="A251" s="107"/>
      <c r="B251" s="108"/>
      <c r="C251" s="109"/>
      <c r="D251" s="110"/>
      <c r="E251" s="111"/>
      <c r="F251" s="111"/>
      <c r="G251" s="112"/>
      <c r="H251" s="111"/>
      <c r="I251" s="112"/>
      <c r="J251" s="113"/>
      <c r="K251" s="114"/>
      <c r="L251" s="114"/>
      <c r="M251" s="115"/>
      <c r="N251" s="113"/>
      <c r="O251" s="39"/>
      <c r="P251" s="39"/>
    </row>
    <row r="252" spans="1:16" x14ac:dyDescent="0.25">
      <c r="A252" s="107"/>
      <c r="B252" s="108"/>
      <c r="C252" s="109"/>
      <c r="D252" s="110"/>
      <c r="E252" s="111"/>
      <c r="F252" s="111"/>
      <c r="G252" s="112"/>
      <c r="H252" s="111"/>
      <c r="I252" s="112"/>
      <c r="J252" s="113"/>
      <c r="K252" s="114"/>
      <c r="L252" s="114"/>
      <c r="M252" s="115"/>
      <c r="N252" s="113"/>
      <c r="O252" s="39"/>
      <c r="P252" s="39"/>
    </row>
    <row r="253" spans="1:16" x14ac:dyDescent="0.25">
      <c r="A253" s="107"/>
      <c r="B253" s="108"/>
      <c r="C253" s="109"/>
      <c r="D253" s="110"/>
      <c r="E253" s="111"/>
      <c r="F253" s="111"/>
      <c r="G253" s="112"/>
      <c r="H253" s="111"/>
      <c r="I253" s="112"/>
      <c r="J253" s="113"/>
      <c r="K253" s="114"/>
      <c r="L253" s="114"/>
      <c r="M253" s="115"/>
      <c r="N253" s="113"/>
      <c r="O253" s="39"/>
      <c r="P253" s="39"/>
    </row>
    <row r="254" spans="1:16" x14ac:dyDescent="0.25">
      <c r="A254" s="107"/>
      <c r="B254" s="108"/>
      <c r="C254" s="109"/>
      <c r="D254" s="110"/>
      <c r="E254" s="111"/>
      <c r="F254" s="111"/>
      <c r="G254" s="112"/>
      <c r="H254" s="111"/>
      <c r="I254" s="112"/>
      <c r="J254" s="113"/>
      <c r="K254" s="114"/>
      <c r="L254" s="114"/>
      <c r="M254" s="115"/>
      <c r="N254" s="113"/>
      <c r="O254" s="39"/>
      <c r="P254" s="39"/>
    </row>
    <row r="255" spans="1:16" x14ac:dyDescent="0.25">
      <c r="A255" s="107"/>
      <c r="B255" s="108"/>
      <c r="C255" s="109"/>
      <c r="D255" s="110"/>
      <c r="E255" s="111"/>
      <c r="F255" s="111"/>
      <c r="G255" s="112"/>
      <c r="H255" s="111"/>
      <c r="I255" s="112"/>
      <c r="J255" s="113"/>
      <c r="K255" s="114"/>
      <c r="L255" s="114"/>
      <c r="M255" s="115"/>
      <c r="N255" s="113"/>
      <c r="O255" s="39"/>
      <c r="P255" s="39"/>
    </row>
    <row r="256" spans="1:16" x14ac:dyDescent="0.25">
      <c r="A256" s="107"/>
      <c r="B256" s="108"/>
      <c r="C256" s="109"/>
      <c r="D256" s="110"/>
      <c r="E256" s="111"/>
      <c r="F256" s="111"/>
      <c r="G256" s="112"/>
      <c r="H256" s="111"/>
      <c r="I256" s="112"/>
      <c r="J256" s="113"/>
      <c r="K256" s="114"/>
      <c r="L256" s="114"/>
      <c r="M256" s="115"/>
      <c r="N256" s="113"/>
      <c r="O256" s="39"/>
      <c r="P256" s="39"/>
    </row>
    <row r="257" spans="1:16" x14ac:dyDescent="0.25">
      <c r="A257" s="107"/>
      <c r="B257" s="108"/>
      <c r="C257" s="109"/>
      <c r="D257" s="110"/>
      <c r="E257" s="111"/>
      <c r="F257" s="111"/>
      <c r="G257" s="112"/>
      <c r="H257" s="111"/>
      <c r="I257" s="112"/>
      <c r="J257" s="113"/>
      <c r="K257" s="114"/>
      <c r="L257" s="114"/>
      <c r="M257" s="115"/>
      <c r="N257" s="113"/>
      <c r="O257" s="39"/>
      <c r="P257" s="39"/>
    </row>
    <row r="258" spans="1:16" x14ac:dyDescent="0.25">
      <c r="A258" s="107"/>
      <c r="B258" s="108"/>
      <c r="C258" s="109"/>
      <c r="D258" s="110"/>
      <c r="E258" s="111"/>
      <c r="F258" s="111"/>
      <c r="G258" s="112"/>
      <c r="H258" s="111"/>
      <c r="I258" s="112"/>
      <c r="J258" s="113"/>
      <c r="K258" s="114"/>
      <c r="L258" s="114"/>
      <c r="M258" s="115"/>
      <c r="N258" s="113"/>
      <c r="O258" s="39"/>
      <c r="P258" s="39"/>
    </row>
    <row r="259" spans="1:16" x14ac:dyDescent="0.25">
      <c r="A259" s="107"/>
      <c r="B259" s="108"/>
      <c r="C259" s="109"/>
      <c r="D259" s="110"/>
      <c r="E259" s="111"/>
      <c r="F259" s="111"/>
      <c r="G259" s="112"/>
      <c r="H259" s="111"/>
      <c r="I259" s="112"/>
      <c r="J259" s="113"/>
      <c r="K259" s="114"/>
      <c r="L259" s="114"/>
      <c r="M259" s="115"/>
      <c r="N259" s="113"/>
      <c r="O259" s="39"/>
      <c r="P259" s="39"/>
    </row>
    <row r="260" spans="1:16" x14ac:dyDescent="0.25">
      <c r="A260" s="107"/>
      <c r="B260" s="108"/>
      <c r="C260" s="109"/>
      <c r="D260" s="110"/>
      <c r="E260" s="111"/>
      <c r="F260" s="111"/>
      <c r="G260" s="112"/>
      <c r="H260" s="111"/>
      <c r="I260" s="112"/>
      <c r="J260" s="113"/>
      <c r="K260" s="114"/>
      <c r="L260" s="114"/>
      <c r="M260" s="115"/>
      <c r="N260" s="113"/>
      <c r="O260" s="39"/>
      <c r="P260" s="39"/>
    </row>
    <row r="261" spans="1:16" x14ac:dyDescent="0.25">
      <c r="A261" s="107"/>
      <c r="B261" s="108"/>
      <c r="C261" s="109"/>
      <c r="D261" s="110"/>
      <c r="E261" s="111"/>
      <c r="F261" s="111"/>
      <c r="G261" s="112"/>
      <c r="H261" s="111"/>
      <c r="I261" s="112"/>
      <c r="J261" s="113"/>
      <c r="K261" s="114"/>
      <c r="L261" s="114"/>
      <c r="M261" s="115"/>
      <c r="N261" s="113"/>
      <c r="O261" s="39"/>
      <c r="P261" s="39"/>
    </row>
    <row r="262" spans="1:16" x14ac:dyDescent="0.25">
      <c r="A262" s="107"/>
      <c r="B262" s="108"/>
      <c r="C262" s="109"/>
      <c r="D262" s="110"/>
      <c r="E262" s="111"/>
      <c r="F262" s="111"/>
      <c r="G262" s="112"/>
      <c r="H262" s="111"/>
      <c r="I262" s="112"/>
      <c r="J262" s="113"/>
      <c r="K262" s="114"/>
      <c r="L262" s="114"/>
      <c r="M262" s="115"/>
      <c r="N262" s="113"/>
      <c r="O262" s="39"/>
      <c r="P262" s="39"/>
    </row>
    <row r="263" spans="1:16" x14ac:dyDescent="0.25">
      <c r="A263" s="107"/>
      <c r="B263" s="108"/>
      <c r="C263" s="109"/>
      <c r="D263" s="110"/>
      <c r="E263" s="111"/>
      <c r="F263" s="111"/>
      <c r="G263" s="112"/>
      <c r="H263" s="111"/>
      <c r="I263" s="112"/>
      <c r="J263" s="113"/>
      <c r="K263" s="114"/>
      <c r="L263" s="114"/>
      <c r="M263" s="115"/>
      <c r="N263" s="113"/>
      <c r="O263" s="39"/>
      <c r="P263" s="39"/>
    </row>
    <row r="264" spans="1:16" x14ac:dyDescent="0.25">
      <c r="A264" s="107"/>
      <c r="B264" s="108"/>
      <c r="C264" s="109"/>
      <c r="D264" s="110"/>
      <c r="E264" s="111"/>
      <c r="F264" s="111"/>
      <c r="G264" s="112"/>
      <c r="H264" s="111"/>
      <c r="I264" s="112"/>
      <c r="J264" s="113"/>
      <c r="K264" s="114"/>
      <c r="L264" s="114"/>
      <c r="M264" s="115"/>
      <c r="N264" s="113"/>
      <c r="O264" s="39"/>
      <c r="P264" s="39"/>
    </row>
    <row r="265" spans="1:16" x14ac:dyDescent="0.25">
      <c r="A265" s="107"/>
      <c r="B265" s="108"/>
      <c r="C265" s="109"/>
      <c r="D265" s="110"/>
      <c r="E265" s="111"/>
      <c r="F265" s="111"/>
      <c r="G265" s="112"/>
      <c r="H265" s="111"/>
      <c r="I265" s="112"/>
      <c r="J265" s="113"/>
      <c r="K265" s="114"/>
      <c r="L265" s="114"/>
      <c r="M265" s="115"/>
      <c r="N265" s="113"/>
      <c r="O265" s="39"/>
      <c r="P265" s="39"/>
    </row>
    <row r="266" spans="1:16" x14ac:dyDescent="0.25">
      <c r="A266" s="107"/>
      <c r="B266" s="108"/>
      <c r="C266" s="109"/>
      <c r="D266" s="110"/>
      <c r="E266" s="111"/>
      <c r="F266" s="111"/>
      <c r="G266" s="112"/>
      <c r="H266" s="111"/>
      <c r="I266" s="112"/>
      <c r="J266" s="113"/>
      <c r="K266" s="114"/>
      <c r="L266" s="114"/>
      <c r="M266" s="115"/>
      <c r="N266" s="113"/>
      <c r="O266" s="39"/>
      <c r="P266" s="39"/>
    </row>
    <row r="267" spans="1:16" x14ac:dyDescent="0.25">
      <c r="A267" s="107"/>
      <c r="B267" s="108"/>
      <c r="C267" s="109"/>
      <c r="D267" s="110"/>
      <c r="E267" s="111"/>
      <c r="F267" s="111"/>
      <c r="G267" s="112"/>
      <c r="H267" s="111"/>
      <c r="I267" s="112"/>
      <c r="J267" s="113"/>
      <c r="K267" s="114"/>
      <c r="L267" s="114"/>
      <c r="M267" s="115"/>
      <c r="N267" s="113"/>
      <c r="O267" s="39"/>
      <c r="P267" s="39"/>
    </row>
    <row r="268" spans="1:16" x14ac:dyDescent="0.25">
      <c r="A268" s="107"/>
      <c r="B268" s="108"/>
      <c r="C268" s="109"/>
      <c r="D268" s="110"/>
      <c r="E268" s="111"/>
      <c r="F268" s="111"/>
      <c r="G268" s="112"/>
      <c r="H268" s="111"/>
      <c r="I268" s="112"/>
      <c r="J268" s="113"/>
      <c r="K268" s="114"/>
      <c r="L268" s="114"/>
      <c r="M268" s="115"/>
      <c r="N268" s="113"/>
      <c r="O268" s="39"/>
      <c r="P268" s="39"/>
    </row>
    <row r="269" spans="1:16" x14ac:dyDescent="0.25">
      <c r="A269" s="107"/>
      <c r="B269" s="108"/>
      <c r="C269" s="109"/>
      <c r="D269" s="110"/>
      <c r="E269" s="111"/>
      <c r="F269" s="111"/>
      <c r="G269" s="112"/>
      <c r="H269" s="111"/>
      <c r="I269" s="112"/>
      <c r="J269" s="113"/>
      <c r="K269" s="114"/>
      <c r="L269" s="114"/>
      <c r="M269" s="115"/>
      <c r="N269" s="113"/>
      <c r="O269" s="39"/>
      <c r="P269" s="39"/>
    </row>
    <row r="270" spans="1:16" x14ac:dyDescent="0.25">
      <c r="A270" s="107"/>
      <c r="B270" s="108"/>
      <c r="C270" s="109"/>
      <c r="D270" s="110"/>
      <c r="E270" s="111"/>
      <c r="F270" s="111"/>
      <c r="G270" s="112"/>
      <c r="H270" s="111"/>
      <c r="I270" s="112"/>
      <c r="J270" s="113"/>
      <c r="K270" s="114"/>
      <c r="L270" s="114"/>
      <c r="M270" s="115"/>
      <c r="N270" s="113"/>
      <c r="O270" s="39"/>
      <c r="P270" s="39"/>
    </row>
    <row r="271" spans="1:16" x14ac:dyDescent="0.25">
      <c r="A271" s="107"/>
      <c r="B271" s="108"/>
      <c r="C271" s="109"/>
      <c r="D271" s="110"/>
      <c r="E271" s="111"/>
      <c r="F271" s="111"/>
      <c r="G271" s="112"/>
      <c r="H271" s="111"/>
      <c r="I271" s="112"/>
      <c r="J271" s="113"/>
      <c r="K271" s="114"/>
      <c r="L271" s="114"/>
      <c r="M271" s="115"/>
      <c r="N271" s="113"/>
      <c r="O271" s="39"/>
      <c r="P271" s="39"/>
    </row>
    <row r="272" spans="1:16" x14ac:dyDescent="0.25">
      <c r="A272" s="107"/>
      <c r="B272" s="108"/>
      <c r="C272" s="109"/>
      <c r="D272" s="110"/>
      <c r="E272" s="111"/>
      <c r="F272" s="111"/>
      <c r="G272" s="112"/>
      <c r="H272" s="111"/>
      <c r="I272" s="112"/>
      <c r="J272" s="113"/>
      <c r="K272" s="114"/>
      <c r="L272" s="114"/>
      <c r="M272" s="115"/>
      <c r="N272" s="113"/>
      <c r="O272" s="39"/>
      <c r="P272" s="39"/>
    </row>
    <row r="273" spans="1:16" x14ac:dyDescent="0.25">
      <c r="A273" s="107"/>
      <c r="B273" s="108"/>
      <c r="C273" s="109"/>
      <c r="D273" s="110"/>
      <c r="E273" s="111"/>
      <c r="F273" s="111"/>
      <c r="G273" s="112"/>
      <c r="H273" s="111"/>
      <c r="I273" s="112"/>
      <c r="J273" s="113"/>
      <c r="K273" s="114"/>
      <c r="L273" s="114"/>
      <c r="M273" s="115"/>
      <c r="N273" s="113"/>
      <c r="O273" s="39"/>
      <c r="P273" s="39"/>
    </row>
    <row r="274" spans="1:16" x14ac:dyDescent="0.25">
      <c r="A274" s="107"/>
      <c r="B274" s="108"/>
      <c r="C274" s="109"/>
      <c r="D274" s="110"/>
      <c r="E274" s="111"/>
      <c r="F274" s="111"/>
      <c r="G274" s="112"/>
      <c r="H274" s="111"/>
      <c r="I274" s="112"/>
      <c r="J274" s="113"/>
      <c r="K274" s="114"/>
      <c r="L274" s="114"/>
      <c r="M274" s="115"/>
      <c r="N274" s="113"/>
      <c r="O274" s="39"/>
      <c r="P274" s="39"/>
    </row>
    <row r="275" spans="1:16" x14ac:dyDescent="0.25">
      <c r="A275" s="107"/>
      <c r="B275" s="108"/>
      <c r="C275" s="109"/>
      <c r="D275" s="110"/>
      <c r="E275" s="111"/>
      <c r="F275" s="111"/>
      <c r="G275" s="112"/>
      <c r="H275" s="111"/>
      <c r="I275" s="112"/>
      <c r="J275" s="113"/>
      <c r="K275" s="114"/>
      <c r="L275" s="114"/>
      <c r="M275" s="115"/>
      <c r="N275" s="113"/>
      <c r="O275" s="39"/>
      <c r="P275" s="39"/>
    </row>
    <row r="276" spans="1:16" x14ac:dyDescent="0.25">
      <c r="A276" s="107"/>
      <c r="B276" s="108"/>
      <c r="C276" s="109"/>
      <c r="D276" s="110"/>
      <c r="E276" s="111"/>
      <c r="F276" s="111"/>
      <c r="G276" s="112"/>
      <c r="H276" s="111"/>
      <c r="I276" s="112"/>
      <c r="J276" s="113"/>
      <c r="K276" s="114"/>
      <c r="L276" s="114"/>
      <c r="M276" s="115"/>
      <c r="N276" s="113"/>
      <c r="O276" s="39"/>
      <c r="P276" s="39"/>
    </row>
    <row r="277" spans="1:16" x14ac:dyDescent="0.25">
      <c r="A277" s="107"/>
      <c r="B277" s="108"/>
      <c r="C277" s="109"/>
      <c r="D277" s="110"/>
      <c r="E277" s="111"/>
      <c r="F277" s="111"/>
      <c r="G277" s="112"/>
      <c r="H277" s="111"/>
      <c r="I277" s="112"/>
      <c r="J277" s="113"/>
      <c r="K277" s="114"/>
      <c r="L277" s="114"/>
      <c r="M277" s="115"/>
      <c r="N277" s="113"/>
      <c r="O277" s="39"/>
      <c r="P277" s="39"/>
    </row>
    <row r="278" spans="1:16" x14ac:dyDescent="0.25">
      <c r="A278" s="107"/>
      <c r="B278" s="108"/>
      <c r="C278" s="109"/>
      <c r="D278" s="110"/>
      <c r="E278" s="111"/>
      <c r="F278" s="111"/>
      <c r="G278" s="112"/>
      <c r="H278" s="111"/>
      <c r="I278" s="112"/>
      <c r="J278" s="113"/>
      <c r="K278" s="114"/>
      <c r="L278" s="114"/>
      <c r="M278" s="115"/>
      <c r="N278" s="113"/>
      <c r="O278" s="39"/>
      <c r="P278" s="39"/>
    </row>
    <row r="279" spans="1:16" x14ac:dyDescent="0.25">
      <c r="A279" s="107"/>
      <c r="B279" s="108"/>
      <c r="C279" s="109"/>
      <c r="D279" s="110"/>
      <c r="E279" s="111"/>
      <c r="F279" s="111"/>
      <c r="G279" s="112"/>
      <c r="H279" s="111"/>
      <c r="I279" s="112"/>
      <c r="J279" s="113"/>
      <c r="K279" s="114"/>
      <c r="L279" s="114"/>
      <c r="M279" s="115"/>
      <c r="N279" s="113"/>
      <c r="O279" s="39"/>
      <c r="P279" s="39"/>
    </row>
    <row r="280" spans="1:16" x14ac:dyDescent="0.25">
      <c r="A280" s="107"/>
      <c r="B280" s="108"/>
      <c r="C280" s="109"/>
      <c r="D280" s="110"/>
      <c r="E280" s="111"/>
      <c r="F280" s="111"/>
      <c r="G280" s="112"/>
      <c r="H280" s="111"/>
      <c r="I280" s="112"/>
      <c r="J280" s="113"/>
      <c r="K280" s="114"/>
      <c r="L280" s="114"/>
      <c r="M280" s="115"/>
      <c r="N280" s="113"/>
      <c r="O280" s="39"/>
      <c r="P280" s="39"/>
    </row>
    <row r="281" spans="1:16" x14ac:dyDescent="0.25">
      <c r="A281" s="107"/>
      <c r="B281" s="108"/>
      <c r="C281" s="109"/>
      <c r="D281" s="110"/>
      <c r="E281" s="111"/>
      <c r="F281" s="111"/>
      <c r="G281" s="112"/>
      <c r="H281" s="111"/>
      <c r="I281" s="112"/>
      <c r="J281" s="113"/>
      <c r="K281" s="114"/>
      <c r="L281" s="114"/>
      <c r="M281" s="115"/>
      <c r="N281" s="113"/>
      <c r="O281" s="39"/>
      <c r="P281" s="39"/>
    </row>
    <row r="282" spans="1:16" x14ac:dyDescent="0.25">
      <c r="A282" s="107"/>
      <c r="B282" s="108"/>
      <c r="C282" s="109"/>
      <c r="D282" s="110"/>
      <c r="E282" s="111"/>
      <c r="F282" s="111"/>
      <c r="G282" s="112"/>
      <c r="H282" s="111"/>
      <c r="I282" s="112"/>
      <c r="J282" s="113"/>
      <c r="K282" s="114"/>
      <c r="L282" s="114"/>
      <c r="M282" s="115"/>
      <c r="N282" s="113"/>
      <c r="O282" s="39"/>
      <c r="P282" s="39"/>
    </row>
    <row r="283" spans="1:16" x14ac:dyDescent="0.25">
      <c r="A283" s="107"/>
      <c r="B283" s="108"/>
      <c r="C283" s="109"/>
      <c r="D283" s="110"/>
      <c r="E283" s="111"/>
      <c r="F283" s="111"/>
      <c r="G283" s="112"/>
      <c r="H283" s="111"/>
      <c r="I283" s="112"/>
      <c r="J283" s="113"/>
      <c r="K283" s="114"/>
      <c r="L283" s="114"/>
      <c r="M283" s="115"/>
      <c r="N283" s="113"/>
      <c r="O283" s="39"/>
      <c r="P283" s="39"/>
    </row>
    <row r="284" spans="1:16" x14ac:dyDescent="0.25">
      <c r="A284" s="107"/>
      <c r="B284" s="108"/>
      <c r="C284" s="109"/>
      <c r="D284" s="110"/>
      <c r="E284" s="111"/>
      <c r="F284" s="111"/>
      <c r="G284" s="112"/>
      <c r="H284" s="111"/>
      <c r="I284" s="112"/>
      <c r="J284" s="113"/>
      <c r="K284" s="114"/>
      <c r="L284" s="114"/>
      <c r="M284" s="115"/>
      <c r="N284" s="113"/>
      <c r="O284" s="39"/>
      <c r="P284" s="39"/>
    </row>
    <row r="285" spans="1:16" x14ac:dyDescent="0.25">
      <c r="A285" s="107"/>
      <c r="B285" s="108"/>
      <c r="C285" s="109"/>
      <c r="D285" s="110"/>
      <c r="E285" s="111"/>
      <c r="F285" s="111"/>
      <c r="G285" s="112"/>
      <c r="H285" s="111"/>
      <c r="I285" s="112"/>
      <c r="J285" s="113"/>
      <c r="K285" s="114"/>
      <c r="L285" s="114"/>
      <c r="M285" s="115"/>
      <c r="N285" s="113"/>
      <c r="O285" s="39"/>
      <c r="P285" s="39"/>
    </row>
    <row r="286" spans="1:16" x14ac:dyDescent="0.25">
      <c r="A286" s="107"/>
      <c r="B286" s="108"/>
      <c r="C286" s="109"/>
      <c r="D286" s="110"/>
      <c r="E286" s="111"/>
      <c r="F286" s="111"/>
      <c r="G286" s="112"/>
      <c r="H286" s="111"/>
      <c r="I286" s="112"/>
      <c r="J286" s="113"/>
      <c r="K286" s="114"/>
      <c r="L286" s="114"/>
      <c r="M286" s="115"/>
      <c r="N286" s="113"/>
      <c r="O286" s="39"/>
      <c r="P286" s="39"/>
    </row>
    <row r="287" spans="1:16" x14ac:dyDescent="0.25">
      <c r="A287" s="107"/>
      <c r="B287" s="108"/>
      <c r="C287" s="109"/>
      <c r="D287" s="110"/>
      <c r="E287" s="111"/>
      <c r="F287" s="111"/>
      <c r="G287" s="112"/>
      <c r="H287" s="111"/>
      <c r="I287" s="112"/>
      <c r="J287" s="113"/>
      <c r="K287" s="114"/>
      <c r="L287" s="114"/>
      <c r="M287" s="115"/>
      <c r="N287" s="113"/>
      <c r="O287" s="39"/>
      <c r="P287" s="39"/>
    </row>
    <row r="288" spans="1:16" x14ac:dyDescent="0.25">
      <c r="A288" s="107"/>
      <c r="B288" s="108"/>
      <c r="C288" s="109"/>
      <c r="D288" s="110"/>
      <c r="E288" s="111"/>
      <c r="F288" s="111"/>
      <c r="G288" s="112"/>
      <c r="H288" s="111"/>
      <c r="I288" s="112"/>
      <c r="J288" s="113"/>
      <c r="K288" s="114"/>
      <c r="L288" s="114"/>
      <c r="M288" s="115"/>
      <c r="N288" s="113"/>
      <c r="O288" s="39"/>
      <c r="P288" s="39"/>
    </row>
    <row r="289" spans="1:16" x14ac:dyDescent="0.25">
      <c r="A289" s="107"/>
      <c r="B289" s="108"/>
      <c r="C289" s="109"/>
      <c r="D289" s="110"/>
      <c r="E289" s="111"/>
      <c r="F289" s="111"/>
      <c r="G289" s="112"/>
      <c r="H289" s="111"/>
      <c r="I289" s="112"/>
      <c r="J289" s="113"/>
      <c r="K289" s="114"/>
      <c r="L289" s="114"/>
      <c r="M289" s="115"/>
      <c r="N289" s="113"/>
      <c r="O289" s="39"/>
      <c r="P289" s="39"/>
    </row>
    <row r="290" spans="1:16" x14ac:dyDescent="0.25">
      <c r="A290" s="107"/>
      <c r="B290" s="108"/>
      <c r="C290" s="109"/>
      <c r="D290" s="110"/>
      <c r="E290" s="111"/>
      <c r="F290" s="111"/>
      <c r="G290" s="112"/>
      <c r="H290" s="111"/>
      <c r="I290" s="112"/>
      <c r="J290" s="113"/>
      <c r="K290" s="114"/>
      <c r="L290" s="114"/>
      <c r="M290" s="115"/>
      <c r="N290" s="113"/>
      <c r="O290" s="39"/>
      <c r="P290" s="39"/>
    </row>
    <row r="291" spans="1:16" x14ac:dyDescent="0.25">
      <c r="A291" s="107"/>
      <c r="B291" s="108"/>
      <c r="C291" s="109"/>
      <c r="D291" s="110"/>
      <c r="E291" s="111"/>
      <c r="F291" s="111"/>
      <c r="G291" s="112"/>
      <c r="H291" s="111"/>
      <c r="I291" s="112"/>
      <c r="J291" s="113"/>
      <c r="K291" s="114"/>
      <c r="L291" s="114"/>
      <c r="M291" s="115"/>
      <c r="N291" s="113"/>
      <c r="O291" s="39"/>
      <c r="P291" s="39"/>
    </row>
    <row r="292" spans="1:16" x14ac:dyDescent="0.25">
      <c r="A292" s="107"/>
      <c r="B292" s="108"/>
      <c r="C292" s="109"/>
      <c r="D292" s="110"/>
      <c r="E292" s="111"/>
      <c r="F292" s="111"/>
      <c r="G292" s="112"/>
      <c r="H292" s="111"/>
      <c r="I292" s="112"/>
      <c r="J292" s="113"/>
      <c r="K292" s="114"/>
      <c r="L292" s="114"/>
      <c r="M292" s="115"/>
      <c r="N292" s="113"/>
      <c r="O292" s="39"/>
      <c r="P292" s="39"/>
    </row>
    <row r="293" spans="1:16" x14ac:dyDescent="0.25">
      <c r="A293" s="107"/>
      <c r="B293" s="108"/>
      <c r="C293" s="109"/>
      <c r="D293" s="110"/>
      <c r="E293" s="111"/>
      <c r="F293" s="111"/>
      <c r="G293" s="112"/>
      <c r="H293" s="111"/>
      <c r="I293" s="112"/>
      <c r="J293" s="113"/>
      <c r="K293" s="114"/>
      <c r="L293" s="114"/>
      <c r="M293" s="115"/>
      <c r="N293" s="113"/>
      <c r="O293" s="39"/>
      <c r="P293" s="39"/>
    </row>
    <row r="294" spans="1:16" x14ac:dyDescent="0.25">
      <c r="A294" s="107"/>
      <c r="B294" s="108"/>
      <c r="C294" s="109"/>
      <c r="D294" s="110"/>
      <c r="E294" s="111"/>
      <c r="F294" s="111"/>
      <c r="G294" s="112"/>
      <c r="H294" s="111"/>
      <c r="I294" s="112"/>
      <c r="J294" s="113"/>
      <c r="K294" s="114"/>
      <c r="L294" s="114"/>
      <c r="M294" s="115"/>
      <c r="N294" s="113"/>
      <c r="O294" s="39"/>
      <c r="P294" s="39"/>
    </row>
    <row r="295" spans="1:16" x14ac:dyDescent="0.25">
      <c r="A295" s="107"/>
      <c r="B295" s="108"/>
      <c r="C295" s="109"/>
      <c r="D295" s="110"/>
      <c r="E295" s="111"/>
      <c r="F295" s="111"/>
      <c r="G295" s="112"/>
      <c r="H295" s="111"/>
      <c r="I295" s="112"/>
      <c r="J295" s="113"/>
      <c r="K295" s="114"/>
      <c r="L295" s="114"/>
      <c r="M295" s="115"/>
      <c r="N295" s="113"/>
      <c r="O295" s="39"/>
      <c r="P295" s="39"/>
    </row>
    <row r="296" spans="1:16" x14ac:dyDescent="0.25">
      <c r="A296" s="107"/>
      <c r="B296" s="108"/>
      <c r="C296" s="109"/>
      <c r="D296" s="110"/>
      <c r="E296" s="111"/>
      <c r="F296" s="111"/>
      <c r="G296" s="112"/>
      <c r="H296" s="111"/>
      <c r="I296" s="112"/>
      <c r="J296" s="113"/>
      <c r="K296" s="114"/>
      <c r="L296" s="114"/>
      <c r="M296" s="115"/>
      <c r="N296" s="113"/>
      <c r="O296" s="39"/>
      <c r="P296" s="39"/>
    </row>
    <row r="297" spans="1:16" x14ac:dyDescent="0.25">
      <c r="A297" s="107"/>
      <c r="B297" s="108"/>
      <c r="C297" s="109"/>
      <c r="D297" s="110"/>
      <c r="E297" s="111"/>
      <c r="F297" s="111"/>
      <c r="G297" s="112"/>
      <c r="H297" s="111"/>
      <c r="I297" s="112"/>
      <c r="J297" s="113"/>
      <c r="K297" s="114"/>
      <c r="L297" s="114"/>
      <c r="M297" s="115"/>
      <c r="N297" s="113"/>
      <c r="O297" s="39"/>
      <c r="P297" s="39"/>
    </row>
    <row r="298" spans="1:16" x14ac:dyDescent="0.25">
      <c r="A298" s="107"/>
      <c r="B298" s="108"/>
      <c r="C298" s="109"/>
      <c r="D298" s="110"/>
      <c r="E298" s="111"/>
      <c r="F298" s="111"/>
      <c r="G298" s="112"/>
      <c r="H298" s="111"/>
      <c r="I298" s="112"/>
      <c r="J298" s="113"/>
      <c r="K298" s="114"/>
      <c r="L298" s="114"/>
      <c r="M298" s="115"/>
      <c r="N298" s="113"/>
      <c r="O298" s="39"/>
      <c r="P298" s="39"/>
    </row>
    <row r="299" spans="1:16" x14ac:dyDescent="0.25">
      <c r="A299" s="107"/>
      <c r="B299" s="108"/>
      <c r="C299" s="109"/>
      <c r="D299" s="110"/>
      <c r="E299" s="111"/>
      <c r="F299" s="111"/>
      <c r="G299" s="112"/>
      <c r="H299" s="111"/>
      <c r="I299" s="112"/>
      <c r="J299" s="113"/>
      <c r="K299" s="114"/>
      <c r="L299" s="114"/>
      <c r="M299" s="115"/>
      <c r="N299" s="113"/>
      <c r="O299" s="39"/>
      <c r="P299" s="39"/>
    </row>
    <row r="300" spans="1:16" x14ac:dyDescent="0.25">
      <c r="A300" s="107"/>
      <c r="B300" s="108"/>
      <c r="C300" s="109"/>
      <c r="D300" s="110"/>
      <c r="E300" s="111"/>
      <c r="F300" s="111"/>
      <c r="G300" s="112"/>
      <c r="H300" s="111"/>
      <c r="I300" s="112"/>
      <c r="J300" s="113"/>
      <c r="K300" s="114"/>
      <c r="L300" s="114"/>
      <c r="M300" s="115"/>
      <c r="N300" s="113"/>
      <c r="O300" s="39"/>
      <c r="P300" s="39"/>
    </row>
    <row r="301" spans="1:16" x14ac:dyDescent="0.25">
      <c r="A301" s="107"/>
      <c r="B301" s="108"/>
      <c r="C301" s="109"/>
      <c r="D301" s="110"/>
      <c r="E301" s="111"/>
      <c r="F301" s="111"/>
      <c r="G301" s="112"/>
      <c r="H301" s="111"/>
      <c r="I301" s="112"/>
      <c r="J301" s="113"/>
      <c r="K301" s="114"/>
      <c r="L301" s="114"/>
      <c r="M301" s="115"/>
      <c r="N301" s="113"/>
      <c r="O301" s="39"/>
      <c r="P301" s="39"/>
    </row>
    <row r="302" spans="1:16" x14ac:dyDescent="0.25">
      <c r="A302" s="107"/>
      <c r="B302" s="108"/>
      <c r="C302" s="109"/>
      <c r="D302" s="110"/>
      <c r="E302" s="111"/>
      <c r="F302" s="111"/>
      <c r="G302" s="112"/>
      <c r="H302" s="111"/>
      <c r="I302" s="112"/>
      <c r="J302" s="113"/>
      <c r="K302" s="114"/>
      <c r="L302" s="114"/>
      <c r="M302" s="115"/>
      <c r="N302" s="113"/>
      <c r="O302" s="39"/>
      <c r="P302" s="39"/>
    </row>
    <row r="303" spans="1:16" x14ac:dyDescent="0.25">
      <c r="A303" s="107"/>
      <c r="B303" s="108"/>
      <c r="C303" s="109"/>
      <c r="D303" s="110"/>
      <c r="E303" s="111"/>
      <c r="F303" s="111"/>
      <c r="G303" s="112"/>
      <c r="H303" s="111"/>
      <c r="I303" s="112"/>
      <c r="J303" s="113"/>
      <c r="K303" s="114"/>
      <c r="L303" s="114"/>
      <c r="M303" s="115"/>
      <c r="N303" s="113"/>
      <c r="O303" s="39"/>
      <c r="P303" s="39"/>
    </row>
    <row r="304" spans="1:16" x14ac:dyDescent="0.25">
      <c r="A304" s="107"/>
      <c r="B304" s="108"/>
      <c r="C304" s="109"/>
      <c r="D304" s="110"/>
      <c r="E304" s="111"/>
      <c r="F304" s="111"/>
      <c r="G304" s="112"/>
      <c r="H304" s="111"/>
      <c r="I304" s="112"/>
      <c r="J304" s="113"/>
      <c r="K304" s="114"/>
      <c r="L304" s="114"/>
      <c r="M304" s="115"/>
      <c r="N304" s="113"/>
      <c r="O304" s="39"/>
      <c r="P304" s="39"/>
    </row>
    <row r="305" spans="1:16" x14ac:dyDescent="0.25">
      <c r="A305" s="107"/>
      <c r="B305" s="108"/>
      <c r="C305" s="109"/>
      <c r="D305" s="110"/>
      <c r="E305" s="111"/>
      <c r="F305" s="111"/>
      <c r="G305" s="112"/>
      <c r="H305" s="111"/>
      <c r="I305" s="112"/>
      <c r="J305" s="113"/>
      <c r="K305" s="114"/>
      <c r="L305" s="114"/>
      <c r="M305" s="115"/>
      <c r="N305" s="113"/>
      <c r="O305" s="39"/>
      <c r="P305" s="39"/>
    </row>
    <row r="306" spans="1:16" x14ac:dyDescent="0.25">
      <c r="A306" s="107"/>
      <c r="B306" s="108"/>
      <c r="C306" s="109"/>
      <c r="D306" s="110"/>
      <c r="E306" s="111"/>
      <c r="F306" s="111"/>
      <c r="G306" s="112"/>
      <c r="H306" s="111"/>
      <c r="I306" s="112"/>
      <c r="J306" s="113"/>
      <c r="K306" s="114"/>
      <c r="L306" s="114"/>
      <c r="M306" s="115"/>
      <c r="N306" s="113"/>
      <c r="O306" s="39"/>
      <c r="P306" s="39"/>
    </row>
    <row r="307" spans="1:16" x14ac:dyDescent="0.25">
      <c r="A307" s="107"/>
      <c r="B307" s="108"/>
      <c r="C307" s="109"/>
      <c r="D307" s="110"/>
      <c r="E307" s="111"/>
      <c r="F307" s="111"/>
      <c r="G307" s="112"/>
      <c r="H307" s="111"/>
      <c r="I307" s="112"/>
      <c r="J307" s="113"/>
      <c r="K307" s="114"/>
      <c r="L307" s="114"/>
      <c r="M307" s="115"/>
      <c r="N307" s="113"/>
      <c r="O307" s="39"/>
      <c r="P307" s="39"/>
    </row>
    <row r="308" spans="1:16" x14ac:dyDescent="0.25">
      <c r="A308" s="107"/>
      <c r="B308" s="108"/>
      <c r="C308" s="109"/>
      <c r="D308" s="110"/>
      <c r="E308" s="111"/>
      <c r="F308" s="111"/>
      <c r="G308" s="112"/>
      <c r="H308" s="111"/>
      <c r="I308" s="112"/>
      <c r="J308" s="113"/>
      <c r="K308" s="114"/>
      <c r="L308" s="114"/>
      <c r="M308" s="115"/>
      <c r="N308" s="113"/>
      <c r="O308" s="39"/>
      <c r="P308" s="39"/>
    </row>
    <row r="309" spans="1:16" x14ac:dyDescent="0.25">
      <c r="A309" s="107"/>
      <c r="B309" s="108"/>
      <c r="C309" s="109"/>
      <c r="D309" s="110"/>
      <c r="E309" s="111"/>
      <c r="F309" s="111"/>
      <c r="G309" s="112"/>
      <c r="H309" s="111"/>
      <c r="I309" s="112"/>
      <c r="J309" s="113"/>
      <c r="K309" s="114"/>
      <c r="L309" s="114"/>
      <c r="M309" s="115"/>
      <c r="N309" s="113"/>
      <c r="O309" s="39"/>
      <c r="P309" s="39"/>
    </row>
    <row r="310" spans="1:16" x14ac:dyDescent="0.25">
      <c r="A310" s="107"/>
      <c r="B310" s="108"/>
      <c r="C310" s="109"/>
      <c r="D310" s="110"/>
      <c r="E310" s="111"/>
      <c r="F310" s="111"/>
      <c r="G310" s="112"/>
      <c r="H310" s="111"/>
      <c r="I310" s="112"/>
      <c r="J310" s="113"/>
      <c r="K310" s="114"/>
      <c r="L310" s="114"/>
      <c r="M310" s="115"/>
      <c r="N310" s="113"/>
      <c r="O310" s="39"/>
      <c r="P310" s="39"/>
    </row>
    <row r="311" spans="1:16" x14ac:dyDescent="0.25">
      <c r="A311" s="107"/>
      <c r="B311" s="108"/>
      <c r="C311" s="109"/>
      <c r="D311" s="110"/>
      <c r="E311" s="111"/>
      <c r="F311" s="111"/>
      <c r="G311" s="112"/>
      <c r="H311" s="111"/>
      <c r="I311" s="112"/>
      <c r="J311" s="113"/>
      <c r="K311" s="114"/>
      <c r="L311" s="114"/>
      <c r="M311" s="115"/>
      <c r="N311" s="113"/>
      <c r="O311" s="39"/>
      <c r="P311" s="39"/>
    </row>
    <row r="312" spans="1:16" x14ac:dyDescent="0.25">
      <c r="A312" s="107"/>
      <c r="B312" s="108"/>
      <c r="C312" s="109"/>
      <c r="D312" s="110"/>
      <c r="E312" s="111"/>
      <c r="F312" s="111"/>
      <c r="G312" s="112"/>
      <c r="H312" s="111"/>
      <c r="I312" s="112"/>
      <c r="J312" s="113"/>
      <c r="K312" s="114"/>
      <c r="L312" s="114"/>
      <c r="M312" s="115"/>
      <c r="N312" s="113"/>
      <c r="O312" s="39"/>
      <c r="P312" s="39"/>
    </row>
    <row r="313" spans="1:16" x14ac:dyDescent="0.25">
      <c r="A313" s="107"/>
      <c r="B313" s="108"/>
      <c r="C313" s="109"/>
      <c r="D313" s="110"/>
      <c r="E313" s="111"/>
      <c r="F313" s="111"/>
      <c r="G313" s="112"/>
      <c r="H313" s="111"/>
      <c r="I313" s="112"/>
      <c r="J313" s="113"/>
      <c r="K313" s="114"/>
      <c r="L313" s="114"/>
      <c r="M313" s="115"/>
      <c r="N313" s="113"/>
      <c r="O313" s="39"/>
      <c r="P313" s="39"/>
    </row>
    <row r="314" spans="1:16" x14ac:dyDescent="0.25">
      <c r="A314" s="107"/>
      <c r="B314" s="108"/>
      <c r="C314" s="109"/>
      <c r="D314" s="110"/>
      <c r="E314" s="111"/>
      <c r="F314" s="111"/>
      <c r="G314" s="112"/>
      <c r="H314" s="111"/>
      <c r="I314" s="112"/>
      <c r="J314" s="113"/>
      <c r="K314" s="114"/>
      <c r="L314" s="114"/>
      <c r="M314" s="115"/>
      <c r="N314" s="113"/>
      <c r="O314" s="39"/>
      <c r="P314" s="39"/>
    </row>
    <row r="315" spans="1:16" x14ac:dyDescent="0.25">
      <c r="A315" s="107"/>
      <c r="B315" s="108"/>
      <c r="C315" s="109"/>
      <c r="D315" s="110"/>
      <c r="E315" s="111"/>
      <c r="F315" s="111"/>
      <c r="G315" s="112"/>
      <c r="H315" s="111"/>
      <c r="I315" s="112"/>
      <c r="J315" s="113"/>
      <c r="K315" s="114"/>
      <c r="L315" s="114"/>
      <c r="M315" s="115"/>
      <c r="N315" s="113"/>
      <c r="O315" s="39"/>
      <c r="P315" s="39"/>
    </row>
    <row r="316" spans="1:16" x14ac:dyDescent="0.25">
      <c r="A316" s="107"/>
      <c r="B316" s="108"/>
      <c r="C316" s="109"/>
      <c r="D316" s="110"/>
      <c r="E316" s="111"/>
      <c r="F316" s="111"/>
      <c r="G316" s="112"/>
      <c r="H316" s="111"/>
      <c r="I316" s="112"/>
      <c r="J316" s="113"/>
      <c r="K316" s="114"/>
      <c r="L316" s="114"/>
      <c r="M316" s="115"/>
      <c r="N316" s="113"/>
      <c r="O316" s="39"/>
      <c r="P316" s="39"/>
    </row>
    <row r="317" spans="1:16" x14ac:dyDescent="0.25">
      <c r="A317" s="107"/>
      <c r="B317" s="108"/>
      <c r="C317" s="109"/>
      <c r="D317" s="110"/>
      <c r="E317" s="111"/>
      <c r="F317" s="111"/>
      <c r="G317" s="112"/>
      <c r="H317" s="111"/>
      <c r="I317" s="112"/>
      <c r="J317" s="113"/>
      <c r="K317" s="114"/>
      <c r="L317" s="114"/>
      <c r="M317" s="115"/>
      <c r="N317" s="113"/>
      <c r="O317" s="39"/>
      <c r="P317" s="39"/>
    </row>
    <row r="318" spans="1:16" x14ac:dyDescent="0.25">
      <c r="A318" s="107"/>
      <c r="B318" s="108"/>
      <c r="C318" s="109"/>
      <c r="D318" s="110"/>
      <c r="E318" s="111"/>
      <c r="F318" s="111"/>
      <c r="G318" s="112"/>
      <c r="H318" s="111"/>
      <c r="I318" s="112"/>
      <c r="J318" s="113"/>
      <c r="K318" s="114"/>
      <c r="L318" s="114"/>
      <c r="M318" s="115"/>
      <c r="N318" s="113"/>
      <c r="O318" s="39"/>
      <c r="P318" s="39"/>
    </row>
    <row r="319" spans="1:16" x14ac:dyDescent="0.25">
      <c r="A319" s="107"/>
      <c r="B319" s="108"/>
      <c r="C319" s="109"/>
      <c r="D319" s="110"/>
      <c r="E319" s="111"/>
      <c r="F319" s="111"/>
      <c r="G319" s="112"/>
      <c r="H319" s="111"/>
      <c r="I319" s="112"/>
      <c r="J319" s="113"/>
      <c r="K319" s="114"/>
      <c r="L319" s="114"/>
      <c r="M319" s="115"/>
      <c r="N319" s="113"/>
      <c r="O319" s="39"/>
      <c r="P319" s="39"/>
    </row>
    <row r="320" spans="1:16" x14ac:dyDescent="0.25">
      <c r="A320" s="107"/>
      <c r="B320" s="108"/>
      <c r="C320" s="109"/>
      <c r="D320" s="110"/>
      <c r="E320" s="111"/>
      <c r="F320" s="111"/>
      <c r="G320" s="112"/>
      <c r="H320" s="111"/>
      <c r="I320" s="112"/>
      <c r="J320" s="113"/>
      <c r="K320" s="114"/>
      <c r="L320" s="114"/>
      <c r="M320" s="115"/>
      <c r="N320" s="113"/>
      <c r="O320" s="39"/>
      <c r="P320" s="39"/>
    </row>
    <row r="321" spans="1:16" x14ac:dyDescent="0.25">
      <c r="A321" s="107"/>
      <c r="B321" s="108"/>
      <c r="C321" s="109"/>
      <c r="D321" s="110"/>
      <c r="E321" s="111"/>
      <c r="F321" s="111"/>
      <c r="G321" s="112"/>
      <c r="H321" s="111"/>
      <c r="I321" s="112"/>
      <c r="J321" s="113"/>
      <c r="K321" s="114"/>
      <c r="L321" s="114"/>
      <c r="M321" s="115"/>
      <c r="N321" s="113"/>
      <c r="O321" s="39"/>
      <c r="P321" s="39"/>
    </row>
    <row r="322" spans="1:16" x14ac:dyDescent="0.25">
      <c r="A322" s="107"/>
      <c r="B322" s="108"/>
      <c r="C322" s="109"/>
      <c r="D322" s="110"/>
      <c r="E322" s="111"/>
      <c r="F322" s="111"/>
      <c r="G322" s="112"/>
      <c r="H322" s="111"/>
      <c r="I322" s="112"/>
      <c r="J322" s="113"/>
      <c r="K322" s="114"/>
      <c r="L322" s="114"/>
      <c r="M322" s="115"/>
      <c r="N322" s="113"/>
      <c r="O322" s="39"/>
      <c r="P322" s="39"/>
    </row>
    <row r="323" spans="1:16" x14ac:dyDescent="0.25">
      <c r="A323" s="107"/>
      <c r="B323" s="108"/>
      <c r="C323" s="109"/>
      <c r="D323" s="110"/>
      <c r="E323" s="111"/>
      <c r="F323" s="111"/>
      <c r="G323" s="112"/>
      <c r="H323" s="111"/>
      <c r="I323" s="112"/>
      <c r="J323" s="113"/>
      <c r="K323" s="114"/>
      <c r="L323" s="114"/>
      <c r="M323" s="115"/>
      <c r="N323" s="113"/>
      <c r="O323" s="39"/>
      <c r="P323" s="39"/>
    </row>
    <row r="324" spans="1:16" x14ac:dyDescent="0.25">
      <c r="A324" s="107"/>
      <c r="B324" s="108"/>
      <c r="C324" s="109"/>
      <c r="D324" s="110"/>
      <c r="E324" s="111"/>
      <c r="F324" s="111"/>
      <c r="G324" s="112"/>
      <c r="H324" s="111"/>
      <c r="I324" s="112"/>
      <c r="J324" s="113"/>
      <c r="K324" s="114"/>
      <c r="L324" s="114"/>
      <c r="M324" s="115"/>
      <c r="N324" s="113"/>
      <c r="O324" s="39"/>
      <c r="P324" s="39"/>
    </row>
    <row r="325" spans="1:16" x14ac:dyDescent="0.25">
      <c r="A325" s="107"/>
      <c r="B325" s="108"/>
      <c r="C325" s="109"/>
      <c r="D325" s="110"/>
      <c r="E325" s="111"/>
      <c r="F325" s="111"/>
      <c r="G325" s="112"/>
      <c r="H325" s="111"/>
      <c r="I325" s="112"/>
      <c r="J325" s="113"/>
      <c r="K325" s="114"/>
      <c r="L325" s="114"/>
      <c r="M325" s="115"/>
      <c r="N325" s="113"/>
      <c r="O325" s="39"/>
      <c r="P325" s="39"/>
    </row>
    <row r="326" spans="1:16" x14ac:dyDescent="0.25">
      <c r="A326" s="107"/>
      <c r="B326" s="108"/>
      <c r="C326" s="109"/>
      <c r="D326" s="110"/>
      <c r="E326" s="111"/>
      <c r="F326" s="111"/>
      <c r="G326" s="112"/>
      <c r="H326" s="111"/>
      <c r="I326" s="112"/>
      <c r="J326" s="113"/>
      <c r="K326" s="114"/>
      <c r="L326" s="114"/>
      <c r="M326" s="115"/>
      <c r="N326" s="113"/>
      <c r="O326" s="39"/>
      <c r="P326" s="39"/>
    </row>
    <row r="327" spans="1:16" x14ac:dyDescent="0.25">
      <c r="A327" s="107"/>
      <c r="B327" s="108"/>
      <c r="C327" s="109"/>
      <c r="D327" s="110"/>
      <c r="E327" s="111"/>
      <c r="F327" s="111"/>
      <c r="G327" s="112"/>
      <c r="H327" s="111"/>
      <c r="I327" s="112"/>
      <c r="J327" s="113"/>
      <c r="K327" s="114"/>
      <c r="L327" s="114"/>
      <c r="M327" s="115"/>
      <c r="N327" s="113"/>
      <c r="O327" s="39"/>
      <c r="P327" s="39"/>
    </row>
    <row r="328" spans="1:16" x14ac:dyDescent="0.25">
      <c r="A328" s="107"/>
      <c r="B328" s="108"/>
      <c r="C328" s="109"/>
      <c r="D328" s="110"/>
      <c r="E328" s="111"/>
      <c r="F328" s="111"/>
      <c r="G328" s="112"/>
      <c r="H328" s="111"/>
      <c r="I328" s="112"/>
      <c r="J328" s="113"/>
      <c r="K328" s="114"/>
      <c r="L328" s="114"/>
      <c r="M328" s="115"/>
      <c r="N328" s="113"/>
      <c r="O328" s="39"/>
      <c r="P328" s="39"/>
    </row>
    <row r="329" spans="1:16" x14ac:dyDescent="0.25">
      <c r="A329" s="107"/>
      <c r="B329" s="108"/>
      <c r="C329" s="109"/>
      <c r="D329" s="110"/>
      <c r="E329" s="111"/>
      <c r="F329" s="111"/>
      <c r="G329" s="112"/>
      <c r="H329" s="111"/>
      <c r="I329" s="112"/>
      <c r="J329" s="113"/>
      <c r="K329" s="114"/>
      <c r="L329" s="114"/>
      <c r="M329" s="115"/>
      <c r="N329" s="113"/>
      <c r="O329" s="39"/>
      <c r="P329" s="39"/>
    </row>
    <row r="330" spans="1:16" x14ac:dyDescent="0.25">
      <c r="A330" s="107"/>
      <c r="B330" s="108"/>
      <c r="C330" s="109"/>
      <c r="D330" s="110"/>
      <c r="E330" s="111"/>
      <c r="F330" s="111"/>
      <c r="G330" s="112"/>
      <c r="H330" s="111"/>
      <c r="I330" s="112"/>
      <c r="J330" s="113"/>
      <c r="K330" s="114"/>
      <c r="L330" s="114"/>
      <c r="M330" s="115"/>
      <c r="N330" s="113"/>
      <c r="O330" s="39"/>
      <c r="P330" s="39"/>
    </row>
    <row r="331" spans="1:16" x14ac:dyDescent="0.25">
      <c r="A331" s="107"/>
      <c r="B331" s="108"/>
      <c r="C331" s="109"/>
      <c r="D331" s="110"/>
      <c r="E331" s="111"/>
      <c r="F331" s="111"/>
      <c r="G331" s="112"/>
      <c r="H331" s="111"/>
      <c r="I331" s="112"/>
      <c r="J331" s="113"/>
      <c r="K331" s="114"/>
      <c r="L331" s="114"/>
      <c r="M331" s="115"/>
      <c r="N331" s="113"/>
      <c r="O331" s="39"/>
      <c r="P331" s="39"/>
    </row>
    <row r="332" spans="1:16" x14ac:dyDescent="0.25">
      <c r="A332" s="107"/>
      <c r="B332" s="108"/>
      <c r="C332" s="109"/>
      <c r="D332" s="110"/>
      <c r="E332" s="111"/>
      <c r="F332" s="111"/>
      <c r="G332" s="112"/>
      <c r="H332" s="111"/>
      <c r="I332" s="112"/>
      <c r="J332" s="113"/>
      <c r="K332" s="114"/>
      <c r="L332" s="114"/>
      <c r="M332" s="115"/>
      <c r="N332" s="113"/>
      <c r="O332" s="39"/>
      <c r="P332" s="39"/>
    </row>
    <row r="333" spans="1:16" x14ac:dyDescent="0.25">
      <c r="A333" s="107"/>
      <c r="B333" s="108"/>
      <c r="C333" s="109"/>
      <c r="D333" s="110"/>
      <c r="E333" s="111"/>
      <c r="F333" s="111"/>
      <c r="G333" s="112"/>
      <c r="H333" s="111"/>
      <c r="I333" s="112"/>
      <c r="J333" s="113"/>
      <c r="K333" s="114"/>
      <c r="L333" s="114"/>
      <c r="M333" s="115"/>
      <c r="N333" s="113"/>
      <c r="O333" s="39"/>
      <c r="P333" s="39"/>
    </row>
    <row r="334" spans="1:16" x14ac:dyDescent="0.25">
      <c r="A334" s="107"/>
      <c r="B334" s="108"/>
      <c r="C334" s="109"/>
      <c r="D334" s="110"/>
      <c r="E334" s="111"/>
      <c r="F334" s="111"/>
      <c r="G334" s="112"/>
      <c r="H334" s="111"/>
      <c r="I334" s="112"/>
      <c r="J334" s="113"/>
      <c r="K334" s="114"/>
      <c r="L334" s="114"/>
      <c r="M334" s="115"/>
      <c r="N334" s="113"/>
      <c r="O334" s="39"/>
      <c r="P334" s="39"/>
    </row>
    <row r="335" spans="1:16" x14ac:dyDescent="0.25">
      <c r="A335" s="107"/>
      <c r="B335" s="108"/>
      <c r="C335" s="109"/>
      <c r="D335" s="110"/>
      <c r="E335" s="111"/>
      <c r="F335" s="111"/>
      <c r="G335" s="112"/>
      <c r="H335" s="111"/>
      <c r="I335" s="112"/>
      <c r="J335" s="113"/>
      <c r="K335" s="114"/>
      <c r="L335" s="114"/>
      <c r="M335" s="115"/>
      <c r="N335" s="113"/>
      <c r="O335" s="39"/>
      <c r="P335" s="39"/>
    </row>
    <row r="336" spans="1:16" x14ac:dyDescent="0.25">
      <c r="A336" s="107"/>
      <c r="B336" s="108"/>
      <c r="C336" s="109"/>
      <c r="D336" s="110"/>
      <c r="E336" s="111"/>
      <c r="F336" s="111"/>
      <c r="G336" s="112"/>
      <c r="H336" s="111"/>
      <c r="I336" s="112"/>
      <c r="J336" s="113"/>
      <c r="K336" s="114"/>
      <c r="L336" s="114"/>
      <c r="M336" s="115"/>
      <c r="N336" s="113"/>
      <c r="O336" s="39"/>
      <c r="P336" s="39"/>
    </row>
    <row r="337" spans="1:16" x14ac:dyDescent="0.25">
      <c r="A337" s="107"/>
      <c r="B337" s="108"/>
      <c r="C337" s="109"/>
      <c r="D337" s="110"/>
      <c r="E337" s="111"/>
      <c r="F337" s="111"/>
      <c r="G337" s="112"/>
      <c r="H337" s="111"/>
      <c r="I337" s="112"/>
      <c r="J337" s="113"/>
      <c r="K337" s="114"/>
      <c r="L337" s="114"/>
      <c r="M337" s="115"/>
      <c r="N337" s="113"/>
      <c r="O337" s="39"/>
      <c r="P337" s="39"/>
    </row>
    <row r="338" spans="1:16" x14ac:dyDescent="0.25">
      <c r="A338" s="107"/>
      <c r="B338" s="108"/>
      <c r="C338" s="109"/>
      <c r="D338" s="110"/>
      <c r="E338" s="111"/>
      <c r="F338" s="111"/>
      <c r="G338" s="112"/>
      <c r="H338" s="111"/>
      <c r="I338" s="112"/>
      <c r="J338" s="113"/>
      <c r="K338" s="114"/>
      <c r="L338" s="114"/>
      <c r="M338" s="115"/>
      <c r="N338" s="113"/>
      <c r="O338" s="39"/>
      <c r="P338" s="39"/>
    </row>
    <row r="339" spans="1:16" x14ac:dyDescent="0.25">
      <c r="A339" s="107"/>
      <c r="B339" s="108"/>
      <c r="C339" s="109"/>
      <c r="D339" s="110"/>
      <c r="E339" s="111"/>
      <c r="F339" s="111"/>
      <c r="G339" s="112"/>
      <c r="H339" s="111"/>
      <c r="I339" s="112"/>
      <c r="J339" s="113"/>
      <c r="K339" s="114"/>
      <c r="L339" s="114"/>
      <c r="M339" s="115"/>
      <c r="N339" s="113"/>
      <c r="O339" s="39"/>
      <c r="P339" s="39"/>
    </row>
    <row r="340" spans="1:16" x14ac:dyDescent="0.25">
      <c r="A340" s="107"/>
      <c r="B340" s="108"/>
      <c r="C340" s="109"/>
      <c r="D340" s="110"/>
      <c r="E340" s="111"/>
      <c r="F340" s="111"/>
      <c r="G340" s="112"/>
      <c r="H340" s="111"/>
      <c r="I340" s="112"/>
      <c r="J340" s="113"/>
      <c r="K340" s="114"/>
      <c r="L340" s="114"/>
      <c r="M340" s="115"/>
      <c r="N340" s="113"/>
      <c r="O340" s="39"/>
      <c r="P340" s="39"/>
    </row>
    <row r="341" spans="1:16" x14ac:dyDescent="0.25">
      <c r="A341" s="107"/>
      <c r="B341" s="108"/>
      <c r="C341" s="109"/>
      <c r="D341" s="110"/>
      <c r="E341" s="111"/>
      <c r="F341" s="111"/>
      <c r="G341" s="112"/>
      <c r="H341" s="111"/>
      <c r="I341" s="112"/>
      <c r="J341" s="113"/>
      <c r="K341" s="114"/>
      <c r="L341" s="114"/>
      <c r="M341" s="115"/>
      <c r="N341" s="113"/>
      <c r="O341" s="39"/>
      <c r="P341" s="39"/>
    </row>
    <row r="342" spans="1:16" x14ac:dyDescent="0.25">
      <c r="A342" s="107"/>
      <c r="B342" s="108"/>
      <c r="C342" s="109"/>
      <c r="D342" s="110"/>
      <c r="E342" s="111"/>
      <c r="F342" s="111"/>
      <c r="G342" s="112"/>
      <c r="H342" s="111"/>
      <c r="I342" s="112"/>
      <c r="J342" s="113"/>
      <c r="K342" s="114"/>
      <c r="L342" s="114"/>
      <c r="M342" s="115"/>
      <c r="N342" s="113"/>
      <c r="O342" s="39"/>
      <c r="P342" s="39"/>
    </row>
    <row r="343" spans="1:16" x14ac:dyDescent="0.25">
      <c r="A343" s="107"/>
      <c r="B343" s="108"/>
      <c r="C343" s="109"/>
      <c r="D343" s="110"/>
      <c r="E343" s="111"/>
      <c r="F343" s="111"/>
      <c r="G343" s="112"/>
      <c r="H343" s="111"/>
      <c r="I343" s="112"/>
      <c r="J343" s="113"/>
      <c r="K343" s="114"/>
      <c r="L343" s="114"/>
      <c r="M343" s="115"/>
      <c r="N343" s="113"/>
      <c r="O343" s="39"/>
      <c r="P343" s="39"/>
    </row>
    <row r="344" spans="1:16" x14ac:dyDescent="0.25">
      <c r="A344" s="107"/>
      <c r="B344" s="108"/>
      <c r="C344" s="109"/>
      <c r="D344" s="110"/>
      <c r="E344" s="111"/>
      <c r="F344" s="111"/>
      <c r="G344" s="112"/>
      <c r="H344" s="111"/>
      <c r="I344" s="112"/>
      <c r="J344" s="113"/>
      <c r="K344" s="114"/>
      <c r="L344" s="114"/>
      <c r="M344" s="115"/>
      <c r="N344" s="113"/>
      <c r="O344" s="39"/>
      <c r="P344" s="39"/>
    </row>
    <row r="345" spans="1:16" x14ac:dyDescent="0.25">
      <c r="A345" s="107"/>
      <c r="B345" s="108"/>
      <c r="C345" s="109"/>
      <c r="D345" s="110"/>
      <c r="E345" s="111"/>
      <c r="F345" s="111"/>
      <c r="G345" s="112"/>
      <c r="H345" s="111"/>
      <c r="I345" s="112"/>
      <c r="J345" s="113"/>
      <c r="K345" s="114"/>
      <c r="L345" s="114"/>
      <c r="M345" s="115"/>
      <c r="N345" s="113"/>
      <c r="O345" s="39"/>
      <c r="P345" s="39"/>
    </row>
    <row r="346" spans="1:16" x14ac:dyDescent="0.25">
      <c r="A346" s="107"/>
      <c r="B346" s="108"/>
      <c r="C346" s="109"/>
      <c r="D346" s="110"/>
      <c r="E346" s="111"/>
      <c r="F346" s="111"/>
      <c r="G346" s="112"/>
      <c r="H346" s="111"/>
      <c r="I346" s="112"/>
      <c r="J346" s="113"/>
      <c r="K346" s="114"/>
      <c r="L346" s="114"/>
      <c r="M346" s="115"/>
      <c r="N346" s="113"/>
      <c r="O346" s="39"/>
      <c r="P346" s="39"/>
    </row>
    <row r="347" spans="1:16" x14ac:dyDescent="0.25">
      <c r="A347" s="107"/>
      <c r="B347" s="108"/>
      <c r="C347" s="109"/>
      <c r="D347" s="110"/>
      <c r="E347" s="111"/>
      <c r="F347" s="111"/>
      <c r="G347" s="112"/>
      <c r="H347" s="111"/>
      <c r="I347" s="112"/>
      <c r="J347" s="113"/>
      <c r="K347" s="114"/>
      <c r="L347" s="114"/>
      <c r="M347" s="115"/>
      <c r="N347" s="113"/>
      <c r="O347" s="39"/>
      <c r="P347" s="39"/>
    </row>
    <row r="348" spans="1:16" x14ac:dyDescent="0.25">
      <c r="A348" s="107"/>
      <c r="B348" s="108"/>
      <c r="C348" s="109"/>
      <c r="D348" s="110"/>
      <c r="E348" s="111"/>
      <c r="F348" s="111"/>
      <c r="G348" s="112"/>
      <c r="H348" s="111"/>
      <c r="I348" s="112"/>
      <c r="J348" s="113"/>
      <c r="K348" s="114"/>
      <c r="L348" s="114"/>
      <c r="M348" s="115"/>
      <c r="N348" s="113"/>
      <c r="O348" s="39"/>
      <c r="P348" s="39"/>
    </row>
    <row r="349" spans="1:16" x14ac:dyDescent="0.25">
      <c r="A349" s="107"/>
      <c r="B349" s="108"/>
      <c r="C349" s="109"/>
      <c r="D349" s="110"/>
      <c r="E349" s="111"/>
      <c r="F349" s="111"/>
      <c r="G349" s="112"/>
      <c r="H349" s="111"/>
      <c r="I349" s="112"/>
      <c r="J349" s="113"/>
      <c r="K349" s="114"/>
      <c r="L349" s="114"/>
      <c r="M349" s="115"/>
      <c r="N349" s="113"/>
      <c r="O349" s="39"/>
      <c r="P349" s="39"/>
    </row>
    <row r="350" spans="1:16" x14ac:dyDescent="0.25">
      <c r="A350" s="107"/>
      <c r="B350" s="108"/>
      <c r="C350" s="109"/>
      <c r="D350" s="110"/>
      <c r="E350" s="111"/>
      <c r="F350" s="111"/>
      <c r="G350" s="112"/>
      <c r="H350" s="111"/>
      <c r="I350" s="112"/>
      <c r="J350" s="113"/>
      <c r="K350" s="114"/>
      <c r="L350" s="114"/>
      <c r="M350" s="115"/>
      <c r="N350" s="113"/>
      <c r="O350" s="39"/>
      <c r="P350" s="39"/>
    </row>
    <row r="351" spans="1:16" x14ac:dyDescent="0.25">
      <c r="A351" s="107"/>
      <c r="B351" s="108"/>
      <c r="C351" s="109"/>
      <c r="D351" s="110"/>
      <c r="E351" s="111"/>
      <c r="F351" s="111"/>
      <c r="G351" s="112"/>
      <c r="H351" s="111"/>
      <c r="I351" s="112"/>
      <c r="J351" s="113"/>
      <c r="K351" s="114"/>
      <c r="L351" s="114"/>
      <c r="M351" s="115"/>
      <c r="N351" s="113"/>
      <c r="O351" s="39"/>
      <c r="P351" s="39"/>
    </row>
    <row r="352" spans="1:16" x14ac:dyDescent="0.25">
      <c r="A352" s="107"/>
      <c r="B352" s="108"/>
      <c r="C352" s="109"/>
      <c r="D352" s="110"/>
      <c r="E352" s="111"/>
      <c r="F352" s="111"/>
      <c r="G352" s="112"/>
      <c r="H352" s="111"/>
      <c r="I352" s="112"/>
      <c r="J352" s="113"/>
      <c r="K352" s="114"/>
      <c r="L352" s="114"/>
      <c r="M352" s="115"/>
      <c r="N352" s="113"/>
      <c r="O352" s="39"/>
      <c r="P352" s="39"/>
    </row>
    <row r="353" spans="1:16" x14ac:dyDescent="0.25">
      <c r="A353" s="107"/>
      <c r="B353" s="108"/>
      <c r="C353" s="109"/>
      <c r="D353" s="110"/>
      <c r="E353" s="111"/>
      <c r="F353" s="111"/>
      <c r="G353" s="112"/>
      <c r="H353" s="111"/>
      <c r="I353" s="112"/>
      <c r="J353" s="113"/>
      <c r="K353" s="114"/>
      <c r="L353" s="114"/>
      <c r="M353" s="115"/>
      <c r="N353" s="113"/>
      <c r="O353" s="39"/>
      <c r="P353" s="39"/>
    </row>
    <row r="354" spans="1:16" x14ac:dyDescent="0.25">
      <c r="A354" s="107"/>
      <c r="B354" s="108"/>
      <c r="C354" s="109"/>
      <c r="D354" s="110"/>
      <c r="E354" s="111"/>
      <c r="F354" s="111"/>
      <c r="G354" s="112"/>
      <c r="H354" s="111"/>
      <c r="I354" s="112"/>
      <c r="J354" s="113"/>
      <c r="K354" s="114"/>
      <c r="L354" s="114"/>
      <c r="M354" s="115"/>
      <c r="N354" s="113"/>
      <c r="O354" s="39"/>
      <c r="P354" s="39"/>
    </row>
    <row r="355" spans="1:16" x14ac:dyDescent="0.25">
      <c r="A355" s="107"/>
      <c r="B355" s="108"/>
      <c r="C355" s="109"/>
      <c r="D355" s="110"/>
      <c r="E355" s="111"/>
      <c r="F355" s="111"/>
      <c r="G355" s="112"/>
      <c r="H355" s="111"/>
      <c r="I355" s="112"/>
      <c r="J355" s="113"/>
      <c r="K355" s="114"/>
      <c r="L355" s="114"/>
      <c r="M355" s="115"/>
      <c r="N355" s="113"/>
      <c r="O355" s="39"/>
      <c r="P355" s="39"/>
    </row>
    <row r="356" spans="1:16" x14ac:dyDescent="0.25">
      <c r="A356" s="107"/>
      <c r="B356" s="108"/>
      <c r="C356" s="109"/>
      <c r="D356" s="110"/>
      <c r="E356" s="111"/>
      <c r="F356" s="111"/>
      <c r="G356" s="112"/>
      <c r="H356" s="111"/>
      <c r="I356" s="112"/>
      <c r="J356" s="113"/>
      <c r="K356" s="114"/>
      <c r="L356" s="114"/>
      <c r="M356" s="115"/>
      <c r="N356" s="113"/>
      <c r="O356" s="39"/>
      <c r="P356" s="39"/>
    </row>
    <row r="357" spans="1:16" x14ac:dyDescent="0.25">
      <c r="A357" s="107"/>
      <c r="B357" s="108"/>
      <c r="C357" s="109"/>
      <c r="D357" s="110"/>
      <c r="E357" s="111"/>
      <c r="F357" s="111"/>
      <c r="G357" s="112"/>
      <c r="H357" s="111"/>
      <c r="I357" s="112"/>
      <c r="J357" s="113"/>
      <c r="K357" s="114"/>
      <c r="L357" s="114"/>
      <c r="M357" s="115"/>
      <c r="N357" s="113"/>
      <c r="O357" s="39"/>
      <c r="P357" s="39"/>
    </row>
    <row r="358" spans="1:16" x14ac:dyDescent="0.25">
      <c r="A358" s="107"/>
      <c r="B358" s="108"/>
      <c r="C358" s="109"/>
      <c r="D358" s="110"/>
      <c r="E358" s="111"/>
      <c r="F358" s="111"/>
      <c r="G358" s="112"/>
      <c r="H358" s="111"/>
      <c r="I358" s="112"/>
      <c r="J358" s="113"/>
      <c r="K358" s="114"/>
      <c r="L358" s="114"/>
      <c r="M358" s="115"/>
      <c r="N358" s="113"/>
      <c r="O358" s="39"/>
      <c r="P358" s="39"/>
    </row>
    <row r="359" spans="1:16" x14ac:dyDescent="0.25">
      <c r="A359" s="107"/>
      <c r="B359" s="108"/>
      <c r="C359" s="109"/>
      <c r="D359" s="110"/>
      <c r="E359" s="111"/>
      <c r="F359" s="111"/>
      <c r="G359" s="112"/>
      <c r="H359" s="111"/>
      <c r="I359" s="112"/>
      <c r="J359" s="113"/>
      <c r="K359" s="114"/>
      <c r="L359" s="114"/>
      <c r="M359" s="115"/>
      <c r="N359" s="113"/>
      <c r="O359" s="39"/>
      <c r="P359" s="39"/>
    </row>
    <row r="360" spans="1:16" x14ac:dyDescent="0.25">
      <c r="A360" s="107"/>
      <c r="B360" s="108"/>
      <c r="C360" s="109"/>
      <c r="D360" s="110"/>
      <c r="E360" s="111"/>
      <c r="F360" s="111"/>
      <c r="G360" s="112"/>
      <c r="H360" s="111"/>
      <c r="I360" s="112"/>
      <c r="J360" s="113"/>
      <c r="K360" s="114"/>
      <c r="L360" s="114"/>
      <c r="M360" s="115"/>
      <c r="N360" s="113"/>
      <c r="O360" s="39"/>
      <c r="P360" s="39"/>
    </row>
    <row r="361" spans="1:16" x14ac:dyDescent="0.25">
      <c r="A361" s="107"/>
      <c r="B361" s="108"/>
      <c r="C361" s="109"/>
      <c r="D361" s="110"/>
      <c r="E361" s="111"/>
      <c r="F361" s="111"/>
      <c r="G361" s="112"/>
      <c r="H361" s="111"/>
      <c r="I361" s="112"/>
      <c r="J361" s="113"/>
      <c r="K361" s="114"/>
      <c r="L361" s="114"/>
      <c r="M361" s="115"/>
      <c r="N361" s="113"/>
      <c r="O361" s="39"/>
      <c r="P361" s="39"/>
    </row>
    <row r="362" spans="1:16" x14ac:dyDescent="0.25">
      <c r="A362" s="107"/>
      <c r="B362" s="108"/>
      <c r="C362" s="109"/>
      <c r="D362" s="110"/>
      <c r="E362" s="111"/>
      <c r="F362" s="111"/>
      <c r="G362" s="112"/>
      <c r="H362" s="111"/>
      <c r="I362" s="112"/>
      <c r="J362" s="113"/>
      <c r="K362" s="114"/>
      <c r="L362" s="114"/>
      <c r="M362" s="115"/>
      <c r="N362" s="113"/>
      <c r="O362" s="39"/>
      <c r="P362" s="39"/>
    </row>
    <row r="363" spans="1:16" x14ac:dyDescent="0.25">
      <c r="A363" s="107"/>
      <c r="B363" s="108"/>
      <c r="C363" s="109"/>
      <c r="D363" s="110"/>
      <c r="E363" s="111"/>
      <c r="F363" s="111"/>
      <c r="G363" s="112"/>
      <c r="H363" s="111"/>
      <c r="I363" s="112"/>
      <c r="J363" s="113"/>
      <c r="K363" s="114"/>
      <c r="L363" s="114"/>
      <c r="M363" s="115"/>
      <c r="N363" s="113"/>
      <c r="O363" s="39"/>
      <c r="P363" s="39"/>
    </row>
    <row r="364" spans="1:16" x14ac:dyDescent="0.25">
      <c r="A364" s="107"/>
      <c r="B364" s="108"/>
      <c r="C364" s="109"/>
      <c r="D364" s="110"/>
      <c r="E364" s="111"/>
      <c r="F364" s="111"/>
      <c r="G364" s="112"/>
      <c r="H364" s="111"/>
      <c r="I364" s="112"/>
      <c r="J364" s="113"/>
      <c r="K364" s="114"/>
      <c r="L364" s="114"/>
      <c r="M364" s="115"/>
      <c r="N364" s="113"/>
      <c r="O364" s="39"/>
      <c r="P364" s="39"/>
    </row>
    <row r="365" spans="1:16" x14ac:dyDescent="0.25">
      <c r="A365" s="107"/>
      <c r="B365" s="108"/>
      <c r="C365" s="109"/>
      <c r="D365" s="110"/>
      <c r="E365" s="111"/>
      <c r="F365" s="111"/>
      <c r="G365" s="112"/>
      <c r="H365" s="111"/>
      <c r="I365" s="112"/>
      <c r="J365" s="113"/>
      <c r="K365" s="114"/>
      <c r="L365" s="114"/>
      <c r="M365" s="115"/>
      <c r="N365" s="113"/>
      <c r="O365" s="39"/>
      <c r="P365" s="39"/>
    </row>
    <row r="366" spans="1:16" x14ac:dyDescent="0.25">
      <c r="A366" s="107"/>
      <c r="B366" s="108"/>
      <c r="C366" s="109"/>
      <c r="D366" s="110"/>
      <c r="E366" s="111"/>
      <c r="F366" s="111"/>
      <c r="G366" s="112"/>
      <c r="H366" s="111"/>
      <c r="I366" s="112"/>
      <c r="J366" s="113"/>
      <c r="K366" s="114"/>
      <c r="L366" s="114"/>
      <c r="M366" s="115"/>
      <c r="N366" s="113"/>
      <c r="O366" s="39"/>
      <c r="P366" s="39"/>
    </row>
    <row r="367" spans="1:16" x14ac:dyDescent="0.25">
      <c r="A367" s="107"/>
      <c r="B367" s="108"/>
      <c r="C367" s="109"/>
      <c r="D367" s="110"/>
      <c r="E367" s="111"/>
      <c r="F367" s="111"/>
      <c r="G367" s="112"/>
      <c r="H367" s="111"/>
      <c r="I367" s="112"/>
      <c r="J367" s="113"/>
      <c r="K367" s="114"/>
      <c r="L367" s="114"/>
      <c r="M367" s="115"/>
      <c r="N367" s="113"/>
      <c r="O367" s="39"/>
      <c r="P367" s="39"/>
    </row>
    <row r="368" spans="1:16" x14ac:dyDescent="0.25">
      <c r="A368" s="107"/>
      <c r="B368" s="108"/>
      <c r="C368" s="109"/>
      <c r="D368" s="110"/>
      <c r="E368" s="111"/>
      <c r="F368" s="111"/>
      <c r="G368" s="112"/>
      <c r="H368" s="111"/>
      <c r="I368" s="112"/>
      <c r="J368" s="113"/>
      <c r="K368" s="114"/>
      <c r="L368" s="114"/>
      <c r="M368" s="115"/>
      <c r="N368" s="113"/>
      <c r="O368" s="39"/>
      <c r="P368" s="39"/>
    </row>
    <row r="369" spans="1:16" x14ac:dyDescent="0.25">
      <c r="A369" s="107"/>
      <c r="B369" s="108"/>
      <c r="C369" s="109"/>
      <c r="D369" s="110"/>
      <c r="E369" s="111"/>
      <c r="F369" s="111"/>
      <c r="G369" s="112"/>
      <c r="H369" s="111"/>
      <c r="I369" s="112"/>
      <c r="J369" s="113"/>
      <c r="K369" s="114"/>
      <c r="L369" s="114"/>
      <c r="M369" s="115"/>
      <c r="N369" s="113"/>
      <c r="O369" s="39"/>
      <c r="P369" s="39"/>
    </row>
    <row r="370" spans="1:16" x14ac:dyDescent="0.25">
      <c r="A370" s="107"/>
      <c r="B370" s="108"/>
      <c r="C370" s="109"/>
      <c r="D370" s="110"/>
      <c r="E370" s="111"/>
      <c r="F370" s="111"/>
      <c r="G370" s="112"/>
      <c r="H370" s="111"/>
      <c r="I370" s="112"/>
      <c r="J370" s="113"/>
      <c r="K370" s="114"/>
      <c r="L370" s="114"/>
      <c r="M370" s="115"/>
      <c r="N370" s="113"/>
      <c r="O370" s="39"/>
      <c r="P370" s="39"/>
    </row>
    <row r="371" spans="1:16" x14ac:dyDescent="0.25">
      <c r="A371" s="107"/>
      <c r="B371" s="108"/>
      <c r="C371" s="109"/>
      <c r="D371" s="110"/>
      <c r="E371" s="111"/>
      <c r="F371" s="111"/>
      <c r="G371" s="112"/>
      <c r="H371" s="111"/>
      <c r="I371" s="112"/>
      <c r="J371" s="113"/>
      <c r="K371" s="114"/>
      <c r="L371" s="114"/>
      <c r="M371" s="115"/>
      <c r="N371" s="113"/>
      <c r="O371" s="39"/>
      <c r="P371" s="39"/>
    </row>
    <row r="372" spans="1:16" x14ac:dyDescent="0.25">
      <c r="A372" s="107"/>
      <c r="B372" s="108"/>
      <c r="C372" s="109"/>
      <c r="D372" s="110"/>
      <c r="E372" s="111"/>
      <c r="F372" s="111"/>
      <c r="G372" s="112"/>
      <c r="H372" s="111"/>
      <c r="I372" s="112"/>
      <c r="J372" s="113"/>
      <c r="K372" s="114"/>
      <c r="L372" s="114"/>
      <c r="M372" s="115"/>
      <c r="N372" s="113"/>
      <c r="O372" s="39"/>
      <c r="P372" s="39"/>
    </row>
    <row r="373" spans="1:16" x14ac:dyDescent="0.25">
      <c r="A373" s="107"/>
      <c r="B373" s="108"/>
      <c r="C373" s="109"/>
      <c r="D373" s="110"/>
      <c r="E373" s="111"/>
      <c r="F373" s="111"/>
      <c r="G373" s="112"/>
      <c r="H373" s="111"/>
      <c r="I373" s="112"/>
      <c r="J373" s="113"/>
      <c r="K373" s="114"/>
      <c r="L373" s="114"/>
      <c r="M373" s="115"/>
      <c r="N373" s="113"/>
      <c r="O373" s="39"/>
      <c r="P373" s="39"/>
    </row>
    <row r="374" spans="1:16" x14ac:dyDescent="0.25">
      <c r="A374" s="107"/>
      <c r="B374" s="108"/>
      <c r="C374" s="109"/>
      <c r="D374" s="110"/>
      <c r="E374" s="111"/>
      <c r="F374" s="111"/>
      <c r="G374" s="112"/>
      <c r="H374" s="111"/>
      <c r="I374" s="112"/>
      <c r="J374" s="113"/>
      <c r="K374" s="114"/>
      <c r="L374" s="114"/>
      <c r="M374" s="115"/>
      <c r="N374" s="113"/>
      <c r="O374" s="39"/>
      <c r="P374" s="39"/>
    </row>
    <row r="375" spans="1:16" x14ac:dyDescent="0.25">
      <c r="A375" s="107"/>
      <c r="B375" s="108"/>
      <c r="C375" s="109"/>
      <c r="D375" s="110"/>
      <c r="E375" s="111"/>
      <c r="F375" s="111"/>
      <c r="G375" s="112"/>
      <c r="H375" s="111"/>
      <c r="I375" s="112"/>
      <c r="J375" s="113"/>
      <c r="K375" s="114"/>
      <c r="L375" s="114"/>
      <c r="M375" s="115"/>
      <c r="N375" s="113"/>
      <c r="O375" s="39"/>
      <c r="P375" s="39"/>
    </row>
    <row r="376" spans="1:16" x14ac:dyDescent="0.25">
      <c r="A376" s="107"/>
      <c r="B376" s="108"/>
      <c r="C376" s="109"/>
      <c r="D376" s="110"/>
      <c r="E376" s="111"/>
      <c r="F376" s="111"/>
      <c r="G376" s="112"/>
      <c r="H376" s="111"/>
      <c r="I376" s="112"/>
      <c r="J376" s="113"/>
      <c r="K376" s="114"/>
      <c r="L376" s="114"/>
      <c r="M376" s="115"/>
      <c r="N376" s="113"/>
      <c r="O376" s="39"/>
      <c r="P376" s="39"/>
    </row>
    <row r="377" spans="1:16" x14ac:dyDescent="0.25">
      <c r="A377" s="107"/>
      <c r="B377" s="108"/>
      <c r="C377" s="109"/>
      <c r="D377" s="110"/>
      <c r="E377" s="111"/>
      <c r="F377" s="111"/>
      <c r="G377" s="112"/>
      <c r="H377" s="111"/>
      <c r="I377" s="112"/>
      <c r="J377" s="113"/>
      <c r="K377" s="114"/>
      <c r="L377" s="114"/>
      <c r="M377" s="115"/>
      <c r="N377" s="113"/>
      <c r="O377" s="39"/>
      <c r="P377" s="39"/>
    </row>
    <row r="378" spans="1:16" x14ac:dyDescent="0.25">
      <c r="A378" s="107"/>
      <c r="B378" s="108"/>
      <c r="C378" s="109"/>
      <c r="D378" s="110"/>
      <c r="E378" s="111"/>
      <c r="F378" s="111"/>
      <c r="G378" s="112"/>
      <c r="H378" s="111"/>
      <c r="I378" s="112"/>
      <c r="J378" s="113"/>
      <c r="K378" s="114"/>
      <c r="L378" s="114"/>
      <c r="M378" s="115"/>
      <c r="N378" s="113"/>
      <c r="O378" s="39"/>
      <c r="P378" s="39"/>
    </row>
    <row r="379" spans="1:16" x14ac:dyDescent="0.25">
      <c r="A379" s="107"/>
      <c r="B379" s="108"/>
      <c r="C379" s="109"/>
      <c r="D379" s="110"/>
      <c r="E379" s="111"/>
      <c r="F379" s="111"/>
      <c r="G379" s="112"/>
      <c r="H379" s="111"/>
      <c r="I379" s="112"/>
      <c r="J379" s="113"/>
      <c r="K379" s="114"/>
      <c r="L379" s="114"/>
      <c r="M379" s="115"/>
      <c r="N379" s="113"/>
      <c r="O379" s="39"/>
      <c r="P379" s="39"/>
    </row>
    <row r="380" spans="1:16" x14ac:dyDescent="0.25">
      <c r="A380" s="107"/>
      <c r="B380" s="108"/>
      <c r="C380" s="109"/>
      <c r="D380" s="110"/>
      <c r="E380" s="111"/>
      <c r="F380" s="111"/>
      <c r="G380" s="112"/>
      <c r="H380" s="111"/>
      <c r="I380" s="112"/>
      <c r="J380" s="113"/>
      <c r="K380" s="114"/>
      <c r="L380" s="114"/>
      <c r="M380" s="115"/>
      <c r="N380" s="113"/>
      <c r="O380" s="39"/>
      <c r="P380" s="39"/>
    </row>
    <row r="381" spans="1:16" x14ac:dyDescent="0.25">
      <c r="A381" s="107"/>
      <c r="B381" s="108"/>
      <c r="C381" s="109"/>
      <c r="D381" s="110"/>
      <c r="E381" s="111"/>
      <c r="F381" s="111"/>
      <c r="G381" s="112"/>
      <c r="H381" s="111"/>
      <c r="I381" s="112"/>
      <c r="J381" s="113"/>
      <c r="K381" s="114"/>
      <c r="L381" s="114"/>
      <c r="M381" s="115"/>
      <c r="N381" s="113"/>
      <c r="O381" s="39"/>
      <c r="P381" s="39"/>
    </row>
    <row r="382" spans="1:16" x14ac:dyDescent="0.25">
      <c r="A382" s="107"/>
      <c r="B382" s="108"/>
      <c r="C382" s="109"/>
      <c r="D382" s="110"/>
      <c r="E382" s="111"/>
      <c r="F382" s="111"/>
      <c r="G382" s="112"/>
      <c r="H382" s="111"/>
      <c r="I382" s="112"/>
      <c r="J382" s="113"/>
      <c r="K382" s="114"/>
      <c r="L382" s="114"/>
      <c r="M382" s="115"/>
      <c r="N382" s="113"/>
      <c r="O382" s="39"/>
      <c r="P382" s="39"/>
    </row>
    <row r="383" spans="1:16" x14ac:dyDescent="0.25">
      <c r="A383" s="107"/>
      <c r="B383" s="108"/>
      <c r="C383" s="109"/>
      <c r="D383" s="110"/>
      <c r="E383" s="111"/>
      <c r="F383" s="111"/>
      <c r="G383" s="112"/>
      <c r="H383" s="111"/>
      <c r="I383" s="112"/>
      <c r="J383" s="113"/>
      <c r="K383" s="114"/>
      <c r="L383" s="114"/>
      <c r="M383" s="115"/>
      <c r="N383" s="113"/>
      <c r="O383" s="39"/>
      <c r="P383" s="39"/>
    </row>
    <row r="384" spans="1:16" x14ac:dyDescent="0.25">
      <c r="A384" s="107"/>
      <c r="B384" s="108"/>
      <c r="C384" s="109"/>
      <c r="D384" s="110"/>
      <c r="E384" s="111"/>
      <c r="F384" s="111"/>
      <c r="G384" s="112"/>
      <c r="H384" s="111"/>
      <c r="I384" s="112"/>
      <c r="J384" s="113"/>
      <c r="K384" s="114"/>
      <c r="L384" s="114"/>
      <c r="M384" s="115"/>
      <c r="N384" s="113"/>
      <c r="O384" s="39"/>
      <c r="P384" s="39"/>
    </row>
    <row r="385" spans="1:16" x14ac:dyDescent="0.25">
      <c r="A385" s="107"/>
      <c r="B385" s="108"/>
      <c r="C385" s="109"/>
      <c r="D385" s="110"/>
      <c r="E385" s="111"/>
      <c r="F385" s="111"/>
      <c r="G385" s="112"/>
      <c r="H385" s="111"/>
      <c r="I385" s="112"/>
      <c r="J385" s="113"/>
      <c r="K385" s="114"/>
      <c r="L385" s="114"/>
      <c r="M385" s="115"/>
      <c r="N385" s="113"/>
      <c r="O385" s="39"/>
      <c r="P385" s="39"/>
    </row>
    <row r="386" spans="1:16" x14ac:dyDescent="0.25">
      <c r="A386" s="107"/>
      <c r="B386" s="108"/>
      <c r="C386" s="109"/>
      <c r="D386" s="110"/>
      <c r="E386" s="111"/>
      <c r="F386" s="111"/>
      <c r="G386" s="112"/>
      <c r="H386" s="111"/>
      <c r="I386" s="112"/>
      <c r="J386" s="113"/>
      <c r="K386" s="114"/>
      <c r="L386" s="114"/>
      <c r="M386" s="115"/>
      <c r="N386" s="113"/>
      <c r="O386" s="39"/>
      <c r="P386" s="39"/>
    </row>
    <row r="387" spans="1:16" x14ac:dyDescent="0.25">
      <c r="A387" s="107"/>
      <c r="B387" s="108"/>
      <c r="C387" s="109"/>
      <c r="D387" s="110"/>
      <c r="E387" s="111"/>
      <c r="F387" s="111"/>
      <c r="G387" s="112"/>
      <c r="H387" s="111"/>
      <c r="I387" s="112"/>
      <c r="J387" s="113"/>
      <c r="K387" s="114"/>
      <c r="L387" s="114"/>
      <c r="M387" s="115"/>
      <c r="N387" s="113"/>
      <c r="O387" s="39"/>
      <c r="P387" s="39"/>
    </row>
    <row r="388" spans="1:16" x14ac:dyDescent="0.25">
      <c r="A388" s="107"/>
      <c r="B388" s="108"/>
      <c r="C388" s="109"/>
      <c r="D388" s="110"/>
      <c r="E388" s="111"/>
      <c r="F388" s="111"/>
      <c r="G388" s="112"/>
      <c r="H388" s="111"/>
      <c r="I388" s="112"/>
      <c r="J388" s="113"/>
      <c r="K388" s="114"/>
      <c r="L388" s="114"/>
      <c r="M388" s="115"/>
      <c r="N388" s="113"/>
      <c r="O388" s="39"/>
      <c r="P388" s="39"/>
    </row>
    <row r="389" spans="1:16" x14ac:dyDescent="0.25">
      <c r="A389" s="107"/>
      <c r="B389" s="108"/>
      <c r="C389" s="109"/>
      <c r="D389" s="110"/>
      <c r="E389" s="111"/>
      <c r="F389" s="111"/>
      <c r="G389" s="112"/>
      <c r="H389" s="111"/>
      <c r="I389" s="112"/>
      <c r="J389" s="113"/>
      <c r="K389" s="114"/>
      <c r="L389" s="114"/>
      <c r="M389" s="115"/>
      <c r="N389" s="113"/>
      <c r="O389" s="39"/>
      <c r="P389" s="39"/>
    </row>
    <row r="390" spans="1:16" x14ac:dyDescent="0.25">
      <c r="A390" s="107"/>
      <c r="B390" s="108"/>
      <c r="C390" s="109"/>
      <c r="D390" s="110"/>
      <c r="E390" s="111"/>
      <c r="F390" s="111"/>
      <c r="G390" s="112"/>
      <c r="H390" s="111"/>
      <c r="I390" s="112"/>
      <c r="J390" s="113"/>
      <c r="K390" s="114"/>
      <c r="L390" s="114"/>
      <c r="M390" s="115"/>
      <c r="N390" s="113"/>
      <c r="O390" s="39"/>
      <c r="P390" s="39"/>
    </row>
    <row r="391" spans="1:16" x14ac:dyDescent="0.25">
      <c r="A391" s="107"/>
      <c r="B391" s="108"/>
      <c r="C391" s="109"/>
      <c r="D391" s="110"/>
      <c r="E391" s="111"/>
      <c r="F391" s="111"/>
      <c r="G391" s="112"/>
      <c r="H391" s="111"/>
      <c r="I391" s="112"/>
      <c r="J391" s="113"/>
      <c r="K391" s="114"/>
      <c r="L391" s="114"/>
      <c r="M391" s="115"/>
      <c r="N391" s="113"/>
      <c r="O391" s="39"/>
      <c r="P391" s="39"/>
    </row>
    <row r="392" spans="1:16" x14ac:dyDescent="0.25">
      <c r="A392" s="107"/>
      <c r="B392" s="108"/>
      <c r="C392" s="109"/>
      <c r="D392" s="110"/>
      <c r="E392" s="111"/>
      <c r="F392" s="111"/>
      <c r="G392" s="112"/>
      <c r="H392" s="111"/>
      <c r="I392" s="112"/>
      <c r="J392" s="113"/>
      <c r="K392" s="114"/>
      <c r="L392" s="114"/>
      <c r="M392" s="115"/>
      <c r="N392" s="113"/>
      <c r="O392" s="39"/>
      <c r="P392" s="39"/>
    </row>
    <row r="393" spans="1:16" x14ac:dyDescent="0.25">
      <c r="A393" s="107"/>
      <c r="B393" s="108"/>
      <c r="C393" s="109"/>
      <c r="D393" s="110"/>
      <c r="E393" s="111"/>
      <c r="F393" s="111"/>
      <c r="G393" s="112"/>
      <c r="H393" s="111"/>
      <c r="I393" s="112"/>
      <c r="J393" s="113"/>
      <c r="K393" s="114"/>
      <c r="L393" s="114"/>
      <c r="M393" s="115"/>
      <c r="N393" s="113"/>
      <c r="O393" s="39"/>
      <c r="P393" s="39"/>
    </row>
    <row r="394" spans="1:16" x14ac:dyDescent="0.25">
      <c r="A394" s="107"/>
      <c r="B394" s="108"/>
      <c r="C394" s="109"/>
      <c r="D394" s="110"/>
      <c r="E394" s="111"/>
      <c r="F394" s="111"/>
      <c r="G394" s="112"/>
      <c r="H394" s="111"/>
      <c r="I394" s="112"/>
      <c r="J394" s="113"/>
      <c r="K394" s="114"/>
      <c r="L394" s="114"/>
      <c r="M394" s="115"/>
      <c r="N394" s="113"/>
      <c r="O394" s="39"/>
      <c r="P394" s="39"/>
    </row>
    <row r="395" spans="1:16" x14ac:dyDescent="0.25">
      <c r="A395" s="107"/>
      <c r="B395" s="108"/>
      <c r="C395" s="109"/>
      <c r="D395" s="110"/>
      <c r="E395" s="111"/>
      <c r="F395" s="111"/>
      <c r="G395" s="112"/>
      <c r="H395" s="111"/>
      <c r="I395" s="112"/>
      <c r="J395" s="113"/>
      <c r="K395" s="114"/>
      <c r="L395" s="114"/>
      <c r="M395" s="115"/>
      <c r="N395" s="113"/>
      <c r="O395" s="39"/>
      <c r="P395" s="39"/>
    </row>
    <row r="396" spans="1:16" x14ac:dyDescent="0.25">
      <c r="A396" s="107"/>
      <c r="B396" s="108"/>
      <c r="C396" s="109"/>
      <c r="D396" s="110"/>
      <c r="E396" s="111"/>
      <c r="F396" s="111"/>
      <c r="G396" s="112"/>
      <c r="H396" s="111"/>
      <c r="I396" s="112"/>
      <c r="J396" s="113"/>
      <c r="K396" s="114"/>
      <c r="L396" s="114"/>
      <c r="M396" s="115"/>
      <c r="N396" s="113"/>
      <c r="O396" s="39"/>
      <c r="P396" s="39"/>
    </row>
    <row r="397" spans="1:16" x14ac:dyDescent="0.25">
      <c r="A397" s="107"/>
      <c r="B397" s="108"/>
      <c r="C397" s="109"/>
      <c r="D397" s="110"/>
      <c r="E397" s="111"/>
      <c r="F397" s="111"/>
      <c r="G397" s="112"/>
      <c r="H397" s="111"/>
      <c r="I397" s="112"/>
      <c r="J397" s="113"/>
      <c r="K397" s="114"/>
      <c r="L397" s="114"/>
      <c r="M397" s="115"/>
      <c r="N397" s="113"/>
      <c r="O397" s="39"/>
      <c r="P397" s="39"/>
    </row>
    <row r="398" spans="1:16" x14ac:dyDescent="0.25">
      <c r="A398" s="107"/>
      <c r="B398" s="108"/>
      <c r="C398" s="109"/>
      <c r="D398" s="110"/>
      <c r="E398" s="111"/>
      <c r="F398" s="111"/>
      <c r="G398" s="112"/>
      <c r="H398" s="111"/>
      <c r="I398" s="112"/>
      <c r="J398" s="113"/>
      <c r="K398" s="114"/>
      <c r="L398" s="114"/>
      <c r="M398" s="115"/>
      <c r="N398" s="113"/>
      <c r="O398" s="39"/>
      <c r="P398" s="39"/>
    </row>
    <row r="399" spans="1:16" x14ac:dyDescent="0.25">
      <c r="A399" s="107"/>
      <c r="B399" s="108"/>
      <c r="C399" s="109"/>
      <c r="D399" s="110"/>
      <c r="E399" s="111"/>
      <c r="F399" s="111"/>
      <c r="G399" s="112"/>
      <c r="H399" s="111"/>
      <c r="I399" s="112"/>
      <c r="J399" s="113"/>
      <c r="K399" s="114"/>
      <c r="L399" s="114"/>
      <c r="M399" s="115"/>
      <c r="N399" s="113"/>
      <c r="O399" s="39"/>
      <c r="P399" s="39"/>
    </row>
    <row r="400" spans="1:16" x14ac:dyDescent="0.25">
      <c r="A400" s="107"/>
      <c r="B400" s="108"/>
      <c r="C400" s="109"/>
      <c r="D400" s="110"/>
      <c r="E400" s="111"/>
      <c r="F400" s="111"/>
      <c r="G400" s="112"/>
      <c r="H400" s="111"/>
      <c r="I400" s="112"/>
      <c r="J400" s="113"/>
      <c r="K400" s="114"/>
      <c r="L400" s="114"/>
      <c r="M400" s="115"/>
      <c r="N400" s="113"/>
      <c r="O400" s="39"/>
      <c r="P400" s="39"/>
    </row>
    <row r="401" spans="1:16" x14ac:dyDescent="0.25">
      <c r="A401" s="107"/>
      <c r="B401" s="108"/>
      <c r="C401" s="109"/>
      <c r="D401" s="110"/>
      <c r="E401" s="111"/>
      <c r="F401" s="111"/>
      <c r="G401" s="112"/>
      <c r="H401" s="111"/>
      <c r="I401" s="112"/>
      <c r="J401" s="113"/>
      <c r="K401" s="114"/>
      <c r="L401" s="114"/>
      <c r="M401" s="115"/>
      <c r="N401" s="113"/>
      <c r="O401" s="39"/>
      <c r="P401" s="39"/>
    </row>
    <row r="402" spans="1:16" x14ac:dyDescent="0.25">
      <c r="A402" s="107"/>
      <c r="B402" s="108"/>
      <c r="C402" s="109"/>
      <c r="D402" s="110"/>
      <c r="E402" s="111"/>
      <c r="F402" s="111"/>
      <c r="G402" s="112"/>
      <c r="H402" s="111"/>
      <c r="I402" s="112"/>
      <c r="J402" s="113"/>
      <c r="K402" s="114"/>
      <c r="L402" s="114"/>
      <c r="M402" s="115"/>
      <c r="N402" s="113"/>
      <c r="O402" s="39"/>
      <c r="P402" s="39"/>
    </row>
    <row r="403" spans="1:16" x14ac:dyDescent="0.25">
      <c r="A403" s="107"/>
      <c r="B403" s="108"/>
      <c r="C403" s="109"/>
      <c r="D403" s="110"/>
      <c r="E403" s="111"/>
      <c r="F403" s="111"/>
      <c r="G403" s="112"/>
      <c r="H403" s="111"/>
      <c r="I403" s="112"/>
      <c r="J403" s="113"/>
      <c r="K403" s="114"/>
      <c r="L403" s="114"/>
      <c r="M403" s="115"/>
      <c r="N403" s="113"/>
      <c r="O403" s="39"/>
      <c r="P403" s="39"/>
    </row>
    <row r="404" spans="1:16" x14ac:dyDescent="0.25">
      <c r="A404" s="107"/>
      <c r="B404" s="108"/>
      <c r="C404" s="109"/>
      <c r="D404" s="110"/>
      <c r="E404" s="111"/>
      <c r="F404" s="111"/>
      <c r="G404" s="112"/>
      <c r="H404" s="111"/>
      <c r="I404" s="112"/>
      <c r="J404" s="113"/>
      <c r="K404" s="114"/>
      <c r="L404" s="114"/>
      <c r="M404" s="115"/>
      <c r="N404" s="113"/>
      <c r="O404" s="39"/>
      <c r="P404" s="39"/>
    </row>
    <row r="405" spans="1:16" x14ac:dyDescent="0.25">
      <c r="A405" s="107"/>
      <c r="B405" s="108"/>
      <c r="C405" s="109"/>
      <c r="D405" s="110"/>
      <c r="E405" s="111"/>
      <c r="F405" s="111"/>
      <c r="G405" s="112"/>
      <c r="H405" s="111"/>
      <c r="I405" s="112"/>
      <c r="J405" s="113"/>
      <c r="K405" s="114"/>
      <c r="L405" s="114"/>
      <c r="M405" s="115"/>
      <c r="N405" s="113"/>
      <c r="O405" s="39"/>
      <c r="P405" s="39"/>
    </row>
    <row r="406" spans="1:16" x14ac:dyDescent="0.25">
      <c r="A406" s="107"/>
      <c r="B406" s="108"/>
      <c r="C406" s="109"/>
      <c r="D406" s="110"/>
      <c r="E406" s="111"/>
      <c r="F406" s="111"/>
      <c r="G406" s="112"/>
      <c r="H406" s="111"/>
      <c r="I406" s="112"/>
      <c r="J406" s="113"/>
      <c r="K406" s="114"/>
      <c r="L406" s="114"/>
      <c r="M406" s="115"/>
      <c r="N406" s="113"/>
      <c r="O406" s="39"/>
      <c r="P406" s="39"/>
    </row>
    <row r="407" spans="1:16" x14ac:dyDescent="0.25">
      <c r="A407" s="107"/>
      <c r="B407" s="108"/>
      <c r="C407" s="109"/>
      <c r="D407" s="110"/>
      <c r="E407" s="111"/>
      <c r="F407" s="111"/>
      <c r="G407" s="112"/>
      <c r="H407" s="111"/>
      <c r="I407" s="112"/>
      <c r="J407" s="113"/>
      <c r="K407" s="114"/>
      <c r="L407" s="114"/>
      <c r="M407" s="115"/>
      <c r="N407" s="113"/>
      <c r="O407" s="39"/>
      <c r="P407" s="39"/>
    </row>
    <row r="408" spans="1:16" x14ac:dyDescent="0.25">
      <c r="A408" s="107"/>
      <c r="B408" s="108"/>
      <c r="C408" s="109"/>
      <c r="D408" s="110"/>
      <c r="E408" s="111"/>
      <c r="F408" s="111"/>
      <c r="G408" s="112"/>
      <c r="H408" s="111"/>
      <c r="I408" s="112"/>
      <c r="J408" s="113"/>
      <c r="K408" s="114"/>
      <c r="L408" s="114"/>
      <c r="M408" s="115"/>
      <c r="N408" s="113"/>
      <c r="O408" s="39"/>
      <c r="P408" s="39"/>
    </row>
    <row r="409" spans="1:16" x14ac:dyDescent="0.25">
      <c r="A409" s="107"/>
      <c r="B409" s="108"/>
      <c r="C409" s="109"/>
      <c r="D409" s="110"/>
      <c r="E409" s="111"/>
      <c r="F409" s="111"/>
      <c r="G409" s="112"/>
      <c r="H409" s="111"/>
      <c r="I409" s="112"/>
      <c r="J409" s="113"/>
      <c r="K409" s="114"/>
      <c r="L409" s="114"/>
      <c r="M409" s="115"/>
      <c r="N409" s="113"/>
      <c r="O409" s="39"/>
      <c r="P409" s="39"/>
    </row>
    <row r="410" spans="1:16" x14ac:dyDescent="0.25">
      <c r="A410" s="107"/>
      <c r="B410" s="108"/>
      <c r="C410" s="109"/>
      <c r="D410" s="110"/>
      <c r="E410" s="111"/>
      <c r="F410" s="111"/>
      <c r="G410" s="112"/>
      <c r="H410" s="111"/>
      <c r="I410" s="112"/>
      <c r="J410" s="113"/>
      <c r="K410" s="114"/>
      <c r="L410" s="114"/>
      <c r="M410" s="115"/>
      <c r="N410" s="113"/>
      <c r="O410" s="39"/>
      <c r="P410" s="39"/>
    </row>
    <row r="411" spans="1:16" x14ac:dyDescent="0.25">
      <c r="A411" s="107"/>
      <c r="B411" s="108"/>
      <c r="C411" s="109"/>
      <c r="D411" s="110"/>
      <c r="E411" s="111"/>
      <c r="F411" s="111"/>
      <c r="G411" s="112"/>
      <c r="H411" s="111"/>
      <c r="I411" s="112"/>
      <c r="J411" s="113"/>
      <c r="K411" s="114"/>
      <c r="L411" s="114"/>
      <c r="M411" s="115"/>
      <c r="N411" s="113"/>
      <c r="O411" s="39"/>
      <c r="P411" s="39"/>
    </row>
    <row r="412" spans="1:16" x14ac:dyDescent="0.25">
      <c r="A412" s="107"/>
      <c r="B412" s="108"/>
      <c r="C412" s="109"/>
      <c r="D412" s="110"/>
      <c r="E412" s="111"/>
      <c r="F412" s="111"/>
      <c r="G412" s="112"/>
      <c r="H412" s="111"/>
      <c r="I412" s="112"/>
      <c r="J412" s="113"/>
      <c r="K412" s="114"/>
      <c r="L412" s="114"/>
      <c r="M412" s="115"/>
      <c r="N412" s="113"/>
      <c r="O412" s="39"/>
      <c r="P412" s="39"/>
    </row>
    <row r="413" spans="1:16" x14ac:dyDescent="0.25">
      <c r="A413" s="107"/>
      <c r="B413" s="108"/>
      <c r="C413" s="109"/>
      <c r="D413" s="110"/>
      <c r="E413" s="111"/>
      <c r="F413" s="111"/>
      <c r="G413" s="112"/>
      <c r="H413" s="111"/>
      <c r="I413" s="112"/>
      <c r="J413" s="113"/>
      <c r="K413" s="114"/>
      <c r="L413" s="114"/>
      <c r="M413" s="115"/>
      <c r="N413" s="113"/>
      <c r="O413" s="39"/>
      <c r="P413" s="39"/>
    </row>
    <row r="414" spans="1:16" x14ac:dyDescent="0.25">
      <c r="A414" s="107"/>
      <c r="B414" s="108"/>
      <c r="C414" s="109"/>
      <c r="D414" s="110"/>
      <c r="E414" s="111"/>
      <c r="F414" s="111"/>
      <c r="G414" s="112"/>
      <c r="H414" s="111"/>
      <c r="I414" s="112"/>
      <c r="J414" s="113"/>
      <c r="K414" s="114"/>
      <c r="L414" s="114"/>
      <c r="M414" s="115"/>
      <c r="N414" s="113"/>
      <c r="O414" s="39"/>
      <c r="P414" s="39"/>
    </row>
    <row r="415" spans="1:16" x14ac:dyDescent="0.25">
      <c r="A415" s="107"/>
      <c r="B415" s="108"/>
      <c r="C415" s="109"/>
      <c r="D415" s="110"/>
      <c r="E415" s="111"/>
      <c r="F415" s="111"/>
      <c r="G415" s="112"/>
      <c r="H415" s="111"/>
      <c r="I415" s="112"/>
      <c r="J415" s="113"/>
      <c r="K415" s="114"/>
      <c r="L415" s="114"/>
      <c r="M415" s="115"/>
      <c r="N415" s="113"/>
      <c r="O415" s="39"/>
      <c r="P415" s="39"/>
    </row>
    <row r="416" spans="1:16" x14ac:dyDescent="0.25">
      <c r="A416" s="107"/>
      <c r="B416" s="108"/>
      <c r="C416" s="109"/>
      <c r="D416" s="110"/>
      <c r="E416" s="111"/>
      <c r="F416" s="111"/>
      <c r="G416" s="112"/>
      <c r="H416" s="111"/>
      <c r="I416" s="112"/>
      <c r="J416" s="113"/>
      <c r="K416" s="114"/>
      <c r="L416" s="114"/>
      <c r="M416" s="115"/>
      <c r="N416" s="113"/>
      <c r="O416" s="39"/>
      <c r="P416" s="39"/>
    </row>
    <row r="417" spans="1:16" x14ac:dyDescent="0.25">
      <c r="A417" s="107"/>
      <c r="B417" s="108"/>
      <c r="C417" s="109"/>
      <c r="D417" s="110"/>
      <c r="E417" s="111"/>
      <c r="F417" s="111"/>
      <c r="G417" s="112"/>
      <c r="H417" s="111"/>
      <c r="I417" s="112"/>
      <c r="J417" s="113"/>
      <c r="K417" s="114"/>
      <c r="L417" s="114"/>
      <c r="M417" s="115"/>
      <c r="N417" s="113"/>
      <c r="O417" s="39"/>
      <c r="P417" s="39"/>
    </row>
    <row r="418" spans="1:16" x14ac:dyDescent="0.25">
      <c r="A418" s="107"/>
      <c r="B418" s="108"/>
      <c r="C418" s="109"/>
      <c r="D418" s="110"/>
      <c r="E418" s="111"/>
      <c r="F418" s="111"/>
      <c r="G418" s="112"/>
      <c r="H418" s="111"/>
      <c r="I418" s="112"/>
      <c r="J418" s="113"/>
      <c r="K418" s="114"/>
      <c r="L418" s="114"/>
      <c r="M418" s="115"/>
      <c r="N418" s="113"/>
      <c r="O418" s="39"/>
      <c r="P418" s="39"/>
    </row>
    <row r="419" spans="1:16" x14ac:dyDescent="0.25">
      <c r="A419" s="107"/>
      <c r="B419" s="108"/>
      <c r="C419" s="109"/>
      <c r="D419" s="110"/>
      <c r="E419" s="111"/>
      <c r="F419" s="111"/>
      <c r="G419" s="112"/>
      <c r="H419" s="111"/>
      <c r="I419" s="112"/>
      <c r="J419" s="113"/>
      <c r="K419" s="114"/>
      <c r="L419" s="114"/>
      <c r="M419" s="115"/>
      <c r="N419" s="113"/>
      <c r="O419" s="39"/>
      <c r="P419" s="39"/>
    </row>
    <row r="420" spans="1:16" x14ac:dyDescent="0.25">
      <c r="A420" s="107"/>
      <c r="B420" s="108"/>
      <c r="C420" s="109"/>
      <c r="D420" s="110"/>
      <c r="E420" s="111"/>
      <c r="F420" s="111"/>
      <c r="G420" s="112"/>
      <c r="H420" s="111"/>
      <c r="I420" s="112"/>
      <c r="J420" s="113"/>
      <c r="K420" s="114"/>
      <c r="L420" s="114"/>
      <c r="M420" s="115"/>
      <c r="N420" s="113"/>
      <c r="O420" s="39"/>
      <c r="P420" s="39"/>
    </row>
    <row r="421" spans="1:16" x14ac:dyDescent="0.25">
      <c r="A421" s="107"/>
      <c r="B421" s="108"/>
      <c r="C421" s="109"/>
      <c r="D421" s="110"/>
      <c r="E421" s="111"/>
      <c r="F421" s="111"/>
      <c r="G421" s="112"/>
      <c r="H421" s="111"/>
      <c r="I421" s="112"/>
      <c r="J421" s="113"/>
      <c r="K421" s="114"/>
      <c r="L421" s="114"/>
      <c r="M421" s="115"/>
      <c r="N421" s="113"/>
      <c r="O421" s="39"/>
      <c r="P421" s="39"/>
    </row>
    <row r="422" spans="1:16" x14ac:dyDescent="0.25">
      <c r="A422" s="107"/>
      <c r="B422" s="108"/>
      <c r="C422" s="109"/>
      <c r="D422" s="110"/>
      <c r="E422" s="111"/>
      <c r="F422" s="111"/>
      <c r="G422" s="112"/>
      <c r="H422" s="111"/>
      <c r="I422" s="112"/>
      <c r="J422" s="113"/>
      <c r="K422" s="114"/>
      <c r="L422" s="114"/>
      <c r="M422" s="115"/>
      <c r="N422" s="113"/>
      <c r="O422" s="39"/>
      <c r="P422" s="39"/>
    </row>
    <row r="423" spans="1:16" x14ac:dyDescent="0.25">
      <c r="A423" s="107"/>
      <c r="B423" s="108"/>
      <c r="C423" s="109"/>
      <c r="D423" s="110"/>
      <c r="E423" s="111"/>
      <c r="F423" s="111"/>
      <c r="G423" s="112"/>
      <c r="H423" s="111"/>
      <c r="I423" s="112"/>
      <c r="J423" s="113"/>
      <c r="K423" s="114"/>
      <c r="L423" s="114"/>
      <c r="M423" s="115"/>
      <c r="N423" s="113"/>
      <c r="O423" s="39"/>
      <c r="P423" s="39"/>
    </row>
    <row r="424" spans="1:16" x14ac:dyDescent="0.25">
      <c r="A424" s="107"/>
      <c r="B424" s="108"/>
      <c r="C424" s="109"/>
      <c r="D424" s="110"/>
      <c r="E424" s="111"/>
      <c r="F424" s="111"/>
      <c r="G424" s="112"/>
      <c r="H424" s="111"/>
      <c r="I424" s="112"/>
      <c r="J424" s="113"/>
      <c r="K424" s="114"/>
      <c r="L424" s="114"/>
      <c r="M424" s="115"/>
      <c r="N424" s="113"/>
      <c r="O424" s="39"/>
      <c r="P424" s="39"/>
    </row>
    <row r="425" spans="1:16" x14ac:dyDescent="0.25">
      <c r="A425" s="107"/>
      <c r="B425" s="108"/>
      <c r="C425" s="109"/>
      <c r="D425" s="110"/>
      <c r="E425" s="111"/>
      <c r="F425" s="111"/>
      <c r="G425" s="112"/>
      <c r="H425" s="111"/>
      <c r="I425" s="112"/>
      <c r="J425" s="113"/>
      <c r="K425" s="114"/>
      <c r="L425" s="114"/>
      <c r="M425" s="115"/>
      <c r="N425" s="113"/>
      <c r="O425" s="39"/>
      <c r="P425" s="39"/>
    </row>
    <row r="426" spans="1:16" x14ac:dyDescent="0.25">
      <c r="A426" s="107"/>
      <c r="B426" s="108"/>
      <c r="C426" s="109"/>
      <c r="D426" s="110"/>
      <c r="E426" s="111"/>
      <c r="F426" s="111"/>
      <c r="G426" s="112"/>
      <c r="H426" s="111"/>
      <c r="I426" s="112"/>
      <c r="J426" s="113"/>
      <c r="K426" s="114"/>
      <c r="L426" s="114"/>
      <c r="M426" s="115"/>
      <c r="N426" s="113"/>
      <c r="O426" s="39"/>
      <c r="P426" s="39"/>
    </row>
    <row r="427" spans="1:16" x14ac:dyDescent="0.25">
      <c r="A427" s="107"/>
      <c r="B427" s="108"/>
      <c r="C427" s="109"/>
      <c r="D427" s="110"/>
      <c r="E427" s="111"/>
      <c r="F427" s="111"/>
      <c r="G427" s="112"/>
      <c r="H427" s="111"/>
      <c r="I427" s="112"/>
      <c r="J427" s="113"/>
      <c r="K427" s="114"/>
      <c r="L427" s="114"/>
      <c r="M427" s="115"/>
      <c r="N427" s="113"/>
      <c r="O427" s="39"/>
      <c r="P427" s="39"/>
    </row>
    <row r="428" spans="1:16" x14ac:dyDescent="0.25">
      <c r="A428" s="107"/>
      <c r="B428" s="108"/>
      <c r="C428" s="109"/>
      <c r="D428" s="110"/>
      <c r="E428" s="111"/>
      <c r="F428" s="111"/>
      <c r="G428" s="112"/>
      <c r="H428" s="111"/>
      <c r="I428" s="112"/>
      <c r="J428" s="113"/>
      <c r="K428" s="114"/>
      <c r="L428" s="114"/>
      <c r="M428" s="115"/>
      <c r="N428" s="113"/>
      <c r="O428" s="39"/>
      <c r="P428" s="39"/>
    </row>
    <row r="429" spans="1:16" x14ac:dyDescent="0.25">
      <c r="A429" s="107"/>
      <c r="B429" s="108"/>
      <c r="C429" s="109"/>
      <c r="D429" s="110"/>
      <c r="E429" s="111"/>
      <c r="F429" s="111"/>
      <c r="G429" s="112"/>
      <c r="H429" s="111"/>
      <c r="I429" s="112"/>
      <c r="J429" s="113"/>
      <c r="K429" s="114"/>
      <c r="L429" s="114"/>
      <c r="M429" s="115"/>
      <c r="N429" s="113"/>
      <c r="O429" s="39"/>
      <c r="P429" s="39"/>
    </row>
    <row r="430" spans="1:16" x14ac:dyDescent="0.25">
      <c r="A430" s="107"/>
      <c r="B430" s="108"/>
      <c r="C430" s="109"/>
      <c r="D430" s="110"/>
      <c r="E430" s="111"/>
      <c r="F430" s="111"/>
      <c r="G430" s="112"/>
      <c r="H430" s="111"/>
      <c r="I430" s="112"/>
      <c r="J430" s="113"/>
      <c r="K430" s="114"/>
      <c r="L430" s="114"/>
      <c r="M430" s="115"/>
      <c r="N430" s="113"/>
      <c r="O430" s="39"/>
      <c r="P430" s="39"/>
    </row>
    <row r="431" spans="1:16" x14ac:dyDescent="0.25">
      <c r="A431" s="107"/>
      <c r="B431" s="108"/>
      <c r="C431" s="109"/>
      <c r="D431" s="110"/>
      <c r="E431" s="111"/>
      <c r="F431" s="111"/>
      <c r="G431" s="112"/>
      <c r="H431" s="111"/>
      <c r="I431" s="112"/>
      <c r="J431" s="113"/>
      <c r="K431" s="114"/>
      <c r="L431" s="114"/>
      <c r="M431" s="115"/>
      <c r="N431" s="113"/>
      <c r="O431" s="39"/>
      <c r="P431" s="39"/>
    </row>
    <row r="432" spans="1:16" x14ac:dyDescent="0.25">
      <c r="A432" s="107"/>
      <c r="B432" s="108"/>
      <c r="C432" s="109"/>
      <c r="D432" s="110"/>
      <c r="E432" s="111"/>
      <c r="F432" s="111"/>
      <c r="G432" s="112"/>
      <c r="H432" s="111"/>
      <c r="I432" s="112"/>
      <c r="J432" s="113"/>
      <c r="K432" s="114"/>
      <c r="L432" s="114"/>
      <c r="M432" s="115"/>
      <c r="N432" s="113"/>
      <c r="O432" s="39"/>
      <c r="P432" s="39"/>
    </row>
    <row r="433" spans="1:16" x14ac:dyDescent="0.25">
      <c r="A433" s="107"/>
      <c r="B433" s="108"/>
      <c r="C433" s="109"/>
      <c r="D433" s="110"/>
      <c r="E433" s="111"/>
      <c r="F433" s="111"/>
      <c r="G433" s="112"/>
      <c r="H433" s="111"/>
      <c r="I433" s="112"/>
      <c r="J433" s="113"/>
      <c r="K433" s="114"/>
      <c r="L433" s="114"/>
      <c r="M433" s="115"/>
      <c r="N433" s="113"/>
      <c r="O433" s="39"/>
      <c r="P433" s="39"/>
    </row>
    <row r="434" spans="1:16" x14ac:dyDescent="0.25">
      <c r="A434" s="107"/>
      <c r="B434" s="108"/>
      <c r="C434" s="109"/>
      <c r="D434" s="110"/>
      <c r="E434" s="111"/>
      <c r="F434" s="111"/>
      <c r="G434" s="112"/>
      <c r="H434" s="111"/>
      <c r="I434" s="112"/>
      <c r="J434" s="113"/>
      <c r="K434" s="114"/>
      <c r="L434" s="114"/>
      <c r="M434" s="115"/>
      <c r="N434" s="113"/>
      <c r="O434" s="39"/>
      <c r="P434" s="39"/>
    </row>
    <row r="435" spans="1:16" x14ac:dyDescent="0.25">
      <c r="A435" s="107"/>
      <c r="B435" s="108"/>
      <c r="C435" s="109"/>
      <c r="D435" s="110"/>
      <c r="E435" s="111"/>
      <c r="F435" s="111"/>
      <c r="G435" s="112"/>
      <c r="H435" s="111"/>
      <c r="I435" s="112"/>
      <c r="J435" s="113"/>
      <c r="K435" s="114"/>
      <c r="L435" s="114"/>
      <c r="M435" s="115"/>
      <c r="N435" s="113"/>
      <c r="O435" s="39"/>
      <c r="P435" s="39"/>
    </row>
    <row r="436" spans="1:16" x14ac:dyDescent="0.25">
      <c r="A436" s="107"/>
      <c r="B436" s="108"/>
      <c r="C436" s="109"/>
      <c r="D436" s="110"/>
      <c r="E436" s="111"/>
      <c r="F436" s="111"/>
      <c r="G436" s="112"/>
      <c r="H436" s="111"/>
      <c r="I436" s="112"/>
      <c r="J436" s="113"/>
      <c r="K436" s="114"/>
      <c r="L436" s="114"/>
      <c r="M436" s="115"/>
      <c r="N436" s="113"/>
      <c r="O436" s="39"/>
      <c r="P436" s="39"/>
    </row>
    <row r="437" spans="1:16" x14ac:dyDescent="0.25">
      <c r="A437" s="107"/>
      <c r="B437" s="108"/>
      <c r="C437" s="109"/>
      <c r="D437" s="110"/>
      <c r="E437" s="111"/>
      <c r="F437" s="111"/>
      <c r="G437" s="112"/>
      <c r="H437" s="111"/>
      <c r="I437" s="112"/>
      <c r="J437" s="113"/>
      <c r="K437" s="114"/>
      <c r="L437" s="114"/>
      <c r="M437" s="115"/>
      <c r="N437" s="113"/>
      <c r="O437" s="39"/>
      <c r="P437" s="39"/>
    </row>
    <row r="438" spans="1:16" x14ac:dyDescent="0.25">
      <c r="A438" s="107"/>
      <c r="B438" s="108"/>
      <c r="C438" s="109"/>
      <c r="D438" s="110"/>
      <c r="E438" s="111"/>
      <c r="F438" s="111"/>
      <c r="G438" s="112"/>
      <c r="H438" s="111"/>
      <c r="I438" s="112"/>
      <c r="J438" s="113"/>
      <c r="K438" s="114"/>
      <c r="L438" s="114"/>
      <c r="M438" s="115"/>
      <c r="N438" s="113"/>
      <c r="O438" s="39"/>
      <c r="P438" s="39"/>
    </row>
    <row r="439" spans="1:16" x14ac:dyDescent="0.25">
      <c r="A439" s="107"/>
      <c r="B439" s="108"/>
      <c r="C439" s="109"/>
      <c r="D439" s="110"/>
      <c r="E439" s="111"/>
      <c r="F439" s="111"/>
      <c r="G439" s="112"/>
      <c r="H439" s="111"/>
      <c r="I439" s="112"/>
      <c r="J439" s="113"/>
      <c r="K439" s="114"/>
      <c r="L439" s="114"/>
      <c r="M439" s="115"/>
      <c r="N439" s="113"/>
      <c r="O439" s="39"/>
      <c r="P439" s="39"/>
    </row>
    <row r="440" spans="1:16" x14ac:dyDescent="0.25">
      <c r="A440" s="107"/>
      <c r="B440" s="108"/>
      <c r="C440" s="109"/>
      <c r="D440" s="110"/>
      <c r="E440" s="111"/>
      <c r="F440" s="111"/>
      <c r="G440" s="112"/>
      <c r="H440" s="111"/>
      <c r="I440" s="112"/>
      <c r="J440" s="113"/>
      <c r="K440" s="114"/>
      <c r="L440" s="114"/>
      <c r="M440" s="115"/>
      <c r="N440" s="113"/>
      <c r="O440" s="39"/>
      <c r="P440" s="39"/>
    </row>
    <row r="441" spans="1:16" x14ac:dyDescent="0.25">
      <c r="A441" s="107"/>
      <c r="B441" s="108"/>
      <c r="C441" s="109"/>
      <c r="D441" s="110"/>
      <c r="E441" s="111"/>
      <c r="F441" s="111"/>
      <c r="G441" s="112"/>
      <c r="H441" s="111"/>
      <c r="I441" s="112"/>
      <c r="J441" s="113"/>
      <c r="K441" s="114"/>
      <c r="L441" s="114"/>
      <c r="M441" s="115"/>
      <c r="N441" s="113"/>
      <c r="O441" s="39"/>
      <c r="P441" s="39"/>
    </row>
    <row r="442" spans="1:16" x14ac:dyDescent="0.25">
      <c r="A442" s="107"/>
      <c r="B442" s="108"/>
      <c r="C442" s="109"/>
      <c r="D442" s="110"/>
      <c r="E442" s="111"/>
      <c r="F442" s="111"/>
      <c r="G442" s="112"/>
      <c r="H442" s="111"/>
      <c r="I442" s="112"/>
      <c r="J442" s="113"/>
      <c r="K442" s="114"/>
      <c r="L442" s="114"/>
      <c r="M442" s="115"/>
      <c r="N442" s="113"/>
      <c r="O442" s="39"/>
      <c r="P442" s="39"/>
    </row>
    <row r="443" spans="1:16" x14ac:dyDescent="0.25">
      <c r="A443" s="107"/>
      <c r="B443" s="108"/>
      <c r="C443" s="109"/>
      <c r="D443" s="110"/>
      <c r="E443" s="111"/>
      <c r="F443" s="111"/>
      <c r="G443" s="112"/>
      <c r="H443" s="111"/>
      <c r="I443" s="112"/>
      <c r="J443" s="113"/>
      <c r="K443" s="114"/>
      <c r="L443" s="114"/>
      <c r="M443" s="115"/>
      <c r="N443" s="113"/>
      <c r="O443" s="39"/>
      <c r="P443" s="39"/>
    </row>
    <row r="444" spans="1:16" x14ac:dyDescent="0.25">
      <c r="A444" s="107"/>
      <c r="B444" s="108"/>
      <c r="C444" s="109"/>
      <c r="D444" s="110"/>
      <c r="E444" s="111"/>
      <c r="F444" s="111"/>
      <c r="G444" s="112"/>
      <c r="H444" s="111"/>
      <c r="I444" s="112"/>
      <c r="J444" s="113"/>
      <c r="K444" s="114"/>
      <c r="L444" s="114"/>
      <c r="M444" s="115"/>
      <c r="N444" s="113"/>
      <c r="O444" s="39"/>
      <c r="P444" s="39"/>
    </row>
    <row r="445" spans="1:16" x14ac:dyDescent="0.25">
      <c r="A445" s="107"/>
      <c r="B445" s="108"/>
      <c r="C445" s="109"/>
      <c r="D445" s="110"/>
      <c r="E445" s="111"/>
      <c r="F445" s="111"/>
      <c r="G445" s="112"/>
      <c r="H445" s="111"/>
      <c r="I445" s="112"/>
      <c r="J445" s="113"/>
      <c r="K445" s="114"/>
      <c r="L445" s="114"/>
      <c r="M445" s="115"/>
      <c r="N445" s="113"/>
      <c r="O445" s="39"/>
      <c r="P445" s="39"/>
    </row>
    <row r="446" spans="1:16" x14ac:dyDescent="0.25">
      <c r="A446" s="107"/>
      <c r="B446" s="108"/>
      <c r="C446" s="109"/>
      <c r="D446" s="110"/>
      <c r="E446" s="111"/>
      <c r="F446" s="111"/>
      <c r="G446" s="112"/>
      <c r="H446" s="111"/>
      <c r="I446" s="112"/>
      <c r="J446" s="113"/>
      <c r="K446" s="114"/>
      <c r="L446" s="114"/>
      <c r="M446" s="115"/>
      <c r="N446" s="113"/>
      <c r="O446" s="39"/>
      <c r="P446" s="39"/>
    </row>
    <row r="447" spans="1:16" x14ac:dyDescent="0.25">
      <c r="A447" s="107"/>
      <c r="B447" s="108"/>
      <c r="C447" s="109"/>
      <c r="D447" s="110"/>
      <c r="E447" s="111"/>
      <c r="F447" s="111"/>
      <c r="G447" s="112"/>
      <c r="H447" s="111"/>
      <c r="I447" s="112"/>
      <c r="J447" s="113"/>
      <c r="K447" s="114"/>
      <c r="L447" s="114"/>
      <c r="M447" s="115"/>
      <c r="N447" s="113"/>
      <c r="O447" s="39"/>
      <c r="P447" s="39"/>
    </row>
    <row r="448" spans="1:16" x14ac:dyDescent="0.25">
      <c r="A448" s="107"/>
      <c r="B448" s="108"/>
      <c r="C448" s="109"/>
      <c r="D448" s="110"/>
      <c r="E448" s="111"/>
      <c r="F448" s="111"/>
      <c r="G448" s="112"/>
      <c r="H448" s="111"/>
      <c r="I448" s="112"/>
      <c r="J448" s="113"/>
      <c r="K448" s="114"/>
      <c r="L448" s="114"/>
      <c r="M448" s="115"/>
      <c r="N448" s="113"/>
      <c r="O448" s="39"/>
      <c r="P448" s="39"/>
    </row>
    <row r="449" spans="1:16" x14ac:dyDescent="0.25">
      <c r="A449" s="107"/>
      <c r="B449" s="108"/>
      <c r="C449" s="109"/>
      <c r="D449" s="110"/>
      <c r="E449" s="111"/>
      <c r="F449" s="111"/>
      <c r="G449" s="112"/>
      <c r="H449" s="111"/>
      <c r="I449" s="112"/>
      <c r="J449" s="113"/>
      <c r="K449" s="114"/>
      <c r="L449" s="114"/>
      <c r="M449" s="115"/>
      <c r="N449" s="113"/>
      <c r="O449" s="39"/>
      <c r="P449" s="39"/>
    </row>
    <row r="450" spans="1:16" x14ac:dyDescent="0.25">
      <c r="A450" s="107"/>
      <c r="B450" s="108"/>
      <c r="C450" s="109"/>
      <c r="D450" s="110"/>
      <c r="E450" s="111"/>
      <c r="F450" s="111"/>
      <c r="G450" s="112"/>
      <c r="H450" s="111"/>
      <c r="I450" s="112"/>
      <c r="J450" s="113"/>
      <c r="K450" s="114"/>
      <c r="L450" s="114"/>
      <c r="M450" s="115"/>
      <c r="N450" s="113"/>
      <c r="O450" s="39"/>
      <c r="P450" s="39"/>
    </row>
    <row r="451" spans="1:16" x14ac:dyDescent="0.25">
      <c r="A451" s="107"/>
      <c r="B451" s="108"/>
      <c r="C451" s="109"/>
      <c r="D451" s="110"/>
      <c r="E451" s="111"/>
      <c r="F451" s="111"/>
      <c r="G451" s="112"/>
      <c r="H451" s="111"/>
      <c r="I451" s="112"/>
      <c r="J451" s="113"/>
      <c r="K451" s="114"/>
      <c r="L451" s="114"/>
      <c r="M451" s="115"/>
      <c r="N451" s="113"/>
      <c r="O451" s="39"/>
      <c r="P451" s="39"/>
    </row>
    <row r="452" spans="1:16" x14ac:dyDescent="0.25">
      <c r="A452" s="107"/>
      <c r="B452" s="108"/>
      <c r="C452" s="109"/>
      <c r="D452" s="110"/>
      <c r="E452" s="111"/>
      <c r="F452" s="111"/>
      <c r="G452" s="112"/>
      <c r="H452" s="111"/>
      <c r="I452" s="112"/>
      <c r="J452" s="113"/>
      <c r="K452" s="114"/>
      <c r="L452" s="114"/>
      <c r="M452" s="115"/>
      <c r="N452" s="113"/>
      <c r="O452" s="39"/>
      <c r="P452" s="39"/>
    </row>
    <row r="453" spans="1:16" x14ac:dyDescent="0.25">
      <c r="A453" s="107"/>
      <c r="B453" s="108"/>
      <c r="C453" s="109"/>
      <c r="D453" s="110"/>
      <c r="E453" s="111"/>
      <c r="F453" s="111"/>
      <c r="G453" s="112"/>
      <c r="H453" s="111"/>
      <c r="I453" s="112"/>
      <c r="J453" s="113"/>
      <c r="K453" s="114"/>
      <c r="L453" s="114"/>
      <c r="M453" s="115"/>
      <c r="N453" s="113"/>
      <c r="O453" s="39"/>
      <c r="P453" s="39"/>
    </row>
    <row r="454" spans="1:16" x14ac:dyDescent="0.25">
      <c r="A454" s="107"/>
      <c r="B454" s="108"/>
      <c r="C454" s="109"/>
      <c r="D454" s="110"/>
      <c r="E454" s="111"/>
      <c r="F454" s="111"/>
      <c r="G454" s="112"/>
      <c r="H454" s="111"/>
      <c r="I454" s="112"/>
      <c r="J454" s="113"/>
      <c r="K454" s="114"/>
      <c r="L454" s="114"/>
      <c r="M454" s="115"/>
      <c r="N454" s="113"/>
      <c r="O454" s="39"/>
      <c r="P454" s="39"/>
    </row>
    <row r="455" spans="1:16" x14ac:dyDescent="0.25">
      <c r="A455" s="107"/>
      <c r="B455" s="108"/>
      <c r="C455" s="109"/>
      <c r="D455" s="110"/>
      <c r="E455" s="111"/>
      <c r="F455" s="111"/>
      <c r="G455" s="112"/>
      <c r="H455" s="111"/>
      <c r="I455" s="112"/>
      <c r="J455" s="113"/>
      <c r="K455" s="114"/>
      <c r="L455" s="114"/>
      <c r="M455" s="115"/>
      <c r="N455" s="113"/>
      <c r="O455" s="39"/>
      <c r="P455" s="39"/>
    </row>
    <row r="456" spans="1:16" x14ac:dyDescent="0.25">
      <c r="A456" s="107"/>
      <c r="B456" s="108"/>
      <c r="C456" s="109"/>
      <c r="D456" s="110"/>
      <c r="E456" s="111"/>
      <c r="F456" s="111"/>
      <c r="G456" s="112"/>
      <c r="H456" s="111"/>
      <c r="I456" s="112"/>
      <c r="J456" s="113"/>
      <c r="K456" s="114"/>
      <c r="L456" s="114"/>
      <c r="M456" s="115"/>
      <c r="N456" s="113"/>
      <c r="O456" s="39"/>
      <c r="P456" s="39"/>
    </row>
    <row r="457" spans="1:16" x14ac:dyDescent="0.25">
      <c r="A457" s="107"/>
      <c r="B457" s="108"/>
      <c r="C457" s="109"/>
      <c r="D457" s="110"/>
      <c r="E457" s="111"/>
      <c r="F457" s="111"/>
      <c r="G457" s="112"/>
      <c r="H457" s="111"/>
      <c r="I457" s="112"/>
      <c r="J457" s="113"/>
      <c r="K457" s="114"/>
      <c r="L457" s="114"/>
      <c r="M457" s="115"/>
      <c r="N457" s="113"/>
      <c r="O457" s="39"/>
      <c r="P457" s="39"/>
    </row>
    <row r="458" spans="1:16" x14ac:dyDescent="0.25">
      <c r="A458" s="107"/>
      <c r="B458" s="108"/>
      <c r="C458" s="109"/>
      <c r="D458" s="110"/>
      <c r="E458" s="111"/>
      <c r="F458" s="111"/>
      <c r="G458" s="112"/>
      <c r="H458" s="111"/>
      <c r="I458" s="112"/>
      <c r="J458" s="113"/>
      <c r="K458" s="114"/>
      <c r="L458" s="114"/>
      <c r="M458" s="115"/>
      <c r="N458" s="113"/>
      <c r="O458" s="39"/>
      <c r="P458" s="39"/>
    </row>
    <row r="459" spans="1:16" x14ac:dyDescent="0.25">
      <c r="A459" s="107"/>
      <c r="B459" s="108"/>
      <c r="C459" s="109"/>
      <c r="D459" s="110"/>
      <c r="E459" s="111"/>
      <c r="F459" s="111"/>
      <c r="G459" s="112"/>
      <c r="H459" s="111"/>
      <c r="I459" s="112"/>
      <c r="J459" s="113"/>
      <c r="K459" s="114"/>
      <c r="L459" s="114"/>
      <c r="M459" s="115"/>
      <c r="N459" s="113"/>
      <c r="O459" s="39"/>
      <c r="P459" s="39"/>
    </row>
    <row r="460" spans="1:16" x14ac:dyDescent="0.25">
      <c r="A460" s="107"/>
      <c r="B460" s="108"/>
      <c r="C460" s="109"/>
      <c r="D460" s="110"/>
      <c r="E460" s="111"/>
      <c r="F460" s="111"/>
      <c r="G460" s="112"/>
      <c r="H460" s="111"/>
      <c r="I460" s="112"/>
      <c r="J460" s="113"/>
      <c r="K460" s="114"/>
      <c r="L460" s="114"/>
      <c r="M460" s="115"/>
      <c r="N460" s="113"/>
      <c r="O460" s="39"/>
      <c r="P460" s="39"/>
    </row>
    <row r="461" spans="1:16" x14ac:dyDescent="0.25">
      <c r="A461" s="107"/>
      <c r="B461" s="108"/>
      <c r="C461" s="109"/>
      <c r="D461" s="110"/>
      <c r="E461" s="111"/>
      <c r="F461" s="111"/>
      <c r="G461" s="112"/>
      <c r="H461" s="111"/>
      <c r="I461" s="112"/>
      <c r="J461" s="113"/>
      <c r="K461" s="114"/>
      <c r="L461" s="114"/>
      <c r="M461" s="115"/>
      <c r="N461" s="113"/>
      <c r="O461" s="39"/>
      <c r="P461" s="39"/>
    </row>
    <row r="462" spans="1:16" x14ac:dyDescent="0.25">
      <c r="A462" s="107"/>
      <c r="B462" s="108"/>
      <c r="C462" s="109"/>
      <c r="D462" s="110"/>
      <c r="E462" s="111"/>
      <c r="F462" s="111"/>
      <c r="G462" s="112"/>
      <c r="H462" s="111"/>
      <c r="I462" s="112"/>
      <c r="J462" s="113"/>
      <c r="K462" s="114"/>
      <c r="L462" s="114"/>
      <c r="M462" s="115"/>
      <c r="N462" s="113"/>
      <c r="O462" s="39"/>
      <c r="P462" s="39"/>
    </row>
    <row r="463" spans="1:16" x14ac:dyDescent="0.25">
      <c r="A463" s="107"/>
      <c r="B463" s="108"/>
      <c r="C463" s="109"/>
      <c r="D463" s="110"/>
      <c r="E463" s="111"/>
      <c r="F463" s="111"/>
      <c r="G463" s="112"/>
      <c r="H463" s="111"/>
      <c r="I463" s="112"/>
      <c r="J463" s="113"/>
      <c r="K463" s="114"/>
      <c r="L463" s="114"/>
      <c r="M463" s="115"/>
      <c r="N463" s="113"/>
      <c r="O463" s="39"/>
      <c r="P463" s="39"/>
    </row>
    <row r="464" spans="1:16" x14ac:dyDescent="0.25">
      <c r="A464" s="107"/>
      <c r="B464" s="108"/>
      <c r="C464" s="109"/>
      <c r="D464" s="110"/>
      <c r="E464" s="111"/>
      <c r="F464" s="111"/>
      <c r="G464" s="112"/>
      <c r="H464" s="111"/>
      <c r="I464" s="112"/>
      <c r="J464" s="113"/>
      <c r="K464" s="114"/>
      <c r="L464" s="114"/>
      <c r="M464" s="115"/>
      <c r="N464" s="113"/>
      <c r="O464" s="39"/>
      <c r="P464" s="39"/>
    </row>
    <row r="465" spans="1:16" x14ac:dyDescent="0.25">
      <c r="A465" s="107"/>
      <c r="B465" s="108"/>
      <c r="C465" s="109"/>
      <c r="D465" s="110"/>
      <c r="E465" s="111"/>
      <c r="F465" s="111"/>
      <c r="G465" s="112"/>
      <c r="H465" s="111"/>
      <c r="I465" s="112"/>
      <c r="J465" s="113"/>
      <c r="K465" s="114"/>
      <c r="L465" s="114"/>
      <c r="M465" s="115"/>
      <c r="N465" s="113"/>
      <c r="O465" s="39"/>
      <c r="P465" s="39"/>
    </row>
    <row r="466" spans="1:16" x14ac:dyDescent="0.25">
      <c r="A466" s="107"/>
      <c r="B466" s="108"/>
      <c r="C466" s="109"/>
      <c r="D466" s="110"/>
      <c r="E466" s="111"/>
      <c r="F466" s="111"/>
      <c r="G466" s="112"/>
      <c r="H466" s="111"/>
      <c r="I466" s="112"/>
      <c r="J466" s="113"/>
      <c r="K466" s="114"/>
      <c r="L466" s="114"/>
      <c r="M466" s="115"/>
      <c r="N466" s="113"/>
      <c r="O466" s="39"/>
      <c r="P466" s="39"/>
    </row>
    <row r="467" spans="1:16" x14ac:dyDescent="0.25">
      <c r="A467" s="107"/>
      <c r="B467" s="108"/>
      <c r="C467" s="109"/>
      <c r="D467" s="110"/>
      <c r="E467" s="111"/>
      <c r="F467" s="111"/>
      <c r="G467" s="112"/>
      <c r="H467" s="111"/>
      <c r="I467" s="112"/>
      <c r="J467" s="113"/>
      <c r="K467" s="114"/>
      <c r="L467" s="114"/>
      <c r="M467" s="115"/>
      <c r="N467" s="113"/>
      <c r="O467" s="39"/>
      <c r="P467" s="39"/>
    </row>
    <row r="468" spans="1:16" x14ac:dyDescent="0.25">
      <c r="A468" s="107"/>
      <c r="B468" s="108"/>
      <c r="C468" s="109"/>
      <c r="D468" s="110"/>
      <c r="E468" s="111"/>
      <c r="F468" s="111"/>
      <c r="G468" s="112"/>
      <c r="H468" s="111"/>
      <c r="I468" s="112"/>
      <c r="J468" s="113"/>
      <c r="K468" s="114"/>
      <c r="L468" s="114"/>
      <c r="M468" s="115"/>
      <c r="N468" s="113"/>
      <c r="O468" s="39"/>
      <c r="P468" s="39"/>
    </row>
    <row r="469" spans="1:16" x14ac:dyDescent="0.25">
      <c r="A469" s="107"/>
      <c r="B469" s="108"/>
      <c r="C469" s="109"/>
      <c r="D469" s="110"/>
      <c r="E469" s="111"/>
      <c r="F469" s="111"/>
      <c r="G469" s="112"/>
      <c r="H469" s="111"/>
      <c r="I469" s="112"/>
      <c r="J469" s="113"/>
      <c r="K469" s="114"/>
      <c r="L469" s="114"/>
      <c r="M469" s="115"/>
      <c r="N469" s="113"/>
      <c r="O469" s="39"/>
      <c r="P469" s="39"/>
    </row>
    <row r="470" spans="1:16" x14ac:dyDescent="0.25">
      <c r="A470" s="107"/>
      <c r="B470" s="108"/>
      <c r="C470" s="109"/>
      <c r="D470" s="110"/>
      <c r="E470" s="111"/>
      <c r="F470" s="111"/>
      <c r="G470" s="112"/>
      <c r="H470" s="111"/>
      <c r="I470" s="112"/>
      <c r="J470" s="113"/>
      <c r="K470" s="114"/>
      <c r="L470" s="114"/>
      <c r="M470" s="115"/>
      <c r="N470" s="113"/>
      <c r="O470" s="39"/>
      <c r="P470" s="39"/>
    </row>
    <row r="471" spans="1:16" x14ac:dyDescent="0.25">
      <c r="A471" s="107"/>
      <c r="B471" s="108"/>
      <c r="C471" s="109"/>
      <c r="D471" s="110"/>
      <c r="E471" s="111"/>
      <c r="F471" s="111"/>
      <c r="G471" s="112"/>
      <c r="H471" s="111"/>
      <c r="I471" s="112"/>
      <c r="J471" s="113"/>
      <c r="K471" s="114"/>
      <c r="L471" s="114"/>
      <c r="M471" s="115"/>
      <c r="N471" s="113"/>
      <c r="O471" s="39"/>
      <c r="P471" s="39"/>
    </row>
    <row r="472" spans="1:16" x14ac:dyDescent="0.25">
      <c r="A472" s="107"/>
      <c r="B472" s="108"/>
      <c r="C472" s="109"/>
      <c r="D472" s="110"/>
      <c r="E472" s="111"/>
      <c r="F472" s="111"/>
      <c r="G472" s="112"/>
      <c r="H472" s="111"/>
      <c r="I472" s="112"/>
      <c r="J472" s="113"/>
      <c r="K472" s="114"/>
      <c r="L472" s="114"/>
      <c r="M472" s="115"/>
      <c r="N472" s="113"/>
      <c r="O472" s="39"/>
      <c r="P472" s="39"/>
    </row>
    <row r="473" spans="1:16" x14ac:dyDescent="0.25">
      <c r="A473" s="107"/>
      <c r="B473" s="108"/>
      <c r="C473" s="109"/>
      <c r="D473" s="110"/>
      <c r="E473" s="111"/>
      <c r="F473" s="111"/>
      <c r="G473" s="112"/>
      <c r="H473" s="111"/>
      <c r="I473" s="112"/>
      <c r="J473" s="113"/>
      <c r="K473" s="114"/>
      <c r="L473" s="114"/>
      <c r="M473" s="115"/>
      <c r="N473" s="113"/>
      <c r="O473" s="39"/>
      <c r="P473" s="39"/>
    </row>
    <row r="474" spans="1:16" x14ac:dyDescent="0.25">
      <c r="A474" s="107"/>
      <c r="B474" s="108"/>
      <c r="C474" s="109"/>
      <c r="D474" s="110"/>
      <c r="E474" s="111"/>
      <c r="F474" s="111"/>
      <c r="G474" s="112"/>
      <c r="H474" s="111"/>
      <c r="I474" s="112"/>
      <c r="J474" s="113"/>
      <c r="K474" s="114"/>
      <c r="L474" s="114"/>
      <c r="M474" s="115"/>
      <c r="N474" s="113"/>
      <c r="O474" s="39"/>
      <c r="P474" s="39"/>
    </row>
    <row r="475" spans="1:16" x14ac:dyDescent="0.25">
      <c r="A475" s="107"/>
      <c r="B475" s="108"/>
      <c r="C475" s="109"/>
      <c r="D475" s="110"/>
      <c r="E475" s="111"/>
      <c r="F475" s="111"/>
      <c r="G475" s="112"/>
      <c r="H475" s="111"/>
      <c r="I475" s="112"/>
      <c r="J475" s="113"/>
      <c r="K475" s="114"/>
      <c r="L475" s="114"/>
      <c r="M475" s="115"/>
      <c r="N475" s="113"/>
      <c r="O475" s="39"/>
      <c r="P475" s="39"/>
    </row>
    <row r="476" spans="1:16" x14ac:dyDescent="0.25">
      <c r="A476" s="107"/>
      <c r="B476" s="108"/>
      <c r="C476" s="109"/>
      <c r="D476" s="110"/>
      <c r="E476" s="111"/>
      <c r="F476" s="111"/>
      <c r="G476" s="112"/>
      <c r="H476" s="111"/>
      <c r="I476" s="112"/>
      <c r="J476" s="113"/>
      <c r="K476" s="114"/>
      <c r="L476" s="114"/>
      <c r="M476" s="115"/>
      <c r="N476" s="113"/>
      <c r="O476" s="39"/>
      <c r="P476" s="39"/>
    </row>
    <row r="477" spans="1:16" x14ac:dyDescent="0.25">
      <c r="A477" s="107"/>
      <c r="B477" s="108"/>
      <c r="C477" s="109"/>
      <c r="D477" s="110"/>
      <c r="E477" s="111"/>
      <c r="F477" s="111"/>
      <c r="G477" s="112"/>
      <c r="H477" s="111"/>
      <c r="I477" s="112"/>
      <c r="J477" s="113"/>
      <c r="K477" s="114"/>
      <c r="L477" s="114"/>
      <c r="M477" s="115"/>
      <c r="N477" s="113"/>
      <c r="O477" s="39"/>
      <c r="P477" s="39"/>
    </row>
    <row r="478" spans="1:16" x14ac:dyDescent="0.25">
      <c r="A478" s="107"/>
      <c r="B478" s="108"/>
      <c r="C478" s="109"/>
      <c r="D478" s="110"/>
      <c r="E478" s="111"/>
      <c r="F478" s="111"/>
      <c r="G478" s="112"/>
      <c r="H478" s="111"/>
      <c r="I478" s="112"/>
      <c r="J478" s="113"/>
      <c r="K478" s="114"/>
      <c r="L478" s="114"/>
      <c r="M478" s="115"/>
      <c r="N478" s="113"/>
      <c r="O478" s="39"/>
      <c r="P478" s="39"/>
    </row>
    <row r="479" spans="1:16" x14ac:dyDescent="0.25">
      <c r="A479" s="107"/>
      <c r="B479" s="108"/>
      <c r="C479" s="109"/>
      <c r="D479" s="110"/>
      <c r="E479" s="111"/>
      <c r="F479" s="111"/>
      <c r="G479" s="112"/>
      <c r="H479" s="111"/>
      <c r="I479" s="112"/>
      <c r="J479" s="113"/>
      <c r="K479" s="114"/>
      <c r="L479" s="114"/>
      <c r="M479" s="115"/>
      <c r="N479" s="113"/>
      <c r="O479" s="39"/>
      <c r="P479" s="39"/>
    </row>
    <row r="480" spans="1:16" x14ac:dyDescent="0.25">
      <c r="A480" s="107"/>
      <c r="B480" s="108"/>
      <c r="C480" s="109"/>
      <c r="D480" s="110"/>
      <c r="E480" s="111"/>
      <c r="F480" s="111"/>
      <c r="G480" s="112"/>
      <c r="H480" s="111"/>
      <c r="I480" s="112"/>
      <c r="J480" s="113"/>
      <c r="K480" s="114"/>
      <c r="L480" s="114"/>
      <c r="M480" s="115"/>
      <c r="N480" s="113"/>
      <c r="O480" s="39"/>
      <c r="P480" s="39"/>
    </row>
    <row r="481" spans="1:16" x14ac:dyDescent="0.25">
      <c r="A481" s="107"/>
      <c r="B481" s="108"/>
      <c r="C481" s="109"/>
      <c r="D481" s="110"/>
      <c r="E481" s="111"/>
      <c r="F481" s="111"/>
      <c r="G481" s="112"/>
      <c r="H481" s="111"/>
      <c r="I481" s="112"/>
      <c r="J481" s="113"/>
      <c r="K481" s="114"/>
      <c r="L481" s="114"/>
      <c r="M481" s="115"/>
      <c r="N481" s="113"/>
      <c r="O481" s="39"/>
      <c r="P481" s="39"/>
    </row>
    <row r="482" spans="1:16" x14ac:dyDescent="0.25">
      <c r="A482" s="107"/>
      <c r="B482" s="108"/>
      <c r="C482" s="109"/>
      <c r="D482" s="110"/>
      <c r="E482" s="111"/>
      <c r="F482" s="111"/>
      <c r="G482" s="112"/>
      <c r="H482" s="111"/>
      <c r="I482" s="112"/>
      <c r="J482" s="113"/>
      <c r="K482" s="114"/>
      <c r="L482" s="114"/>
      <c r="M482" s="115"/>
      <c r="N482" s="113"/>
      <c r="O482" s="39"/>
      <c r="P482" s="39"/>
    </row>
    <row r="483" spans="1:16" x14ac:dyDescent="0.25">
      <c r="A483" s="107"/>
      <c r="B483" s="108"/>
      <c r="C483" s="109"/>
      <c r="D483" s="110"/>
      <c r="E483" s="111"/>
      <c r="F483" s="111"/>
      <c r="G483" s="112"/>
      <c r="H483" s="111"/>
      <c r="I483" s="112"/>
      <c r="J483" s="113"/>
      <c r="K483" s="114"/>
      <c r="L483" s="114"/>
      <c r="M483" s="115"/>
      <c r="N483" s="113"/>
      <c r="O483" s="39"/>
      <c r="P483" s="39"/>
    </row>
    <row r="484" spans="1:16" x14ac:dyDescent="0.25">
      <c r="A484" s="107"/>
      <c r="B484" s="108"/>
      <c r="C484" s="109"/>
      <c r="D484" s="110"/>
      <c r="E484" s="111"/>
      <c r="F484" s="111"/>
      <c r="G484" s="112"/>
      <c r="H484" s="111"/>
      <c r="I484" s="112"/>
      <c r="J484" s="113"/>
      <c r="K484" s="114"/>
      <c r="L484" s="114"/>
      <c r="M484" s="115"/>
      <c r="N484" s="113"/>
      <c r="O484" s="39"/>
      <c r="P484" s="39"/>
    </row>
    <row r="485" spans="1:16" x14ac:dyDescent="0.25">
      <c r="A485" s="107"/>
      <c r="B485" s="108"/>
      <c r="C485" s="109"/>
      <c r="D485" s="110"/>
      <c r="E485" s="111"/>
      <c r="F485" s="111"/>
      <c r="G485" s="112"/>
      <c r="H485" s="111"/>
      <c r="I485" s="112"/>
      <c r="J485" s="113"/>
      <c r="K485" s="114"/>
      <c r="L485" s="114"/>
      <c r="M485" s="115"/>
      <c r="N485" s="113"/>
      <c r="O485" s="39"/>
      <c r="P485" s="39"/>
    </row>
    <row r="486" spans="1:16" x14ac:dyDescent="0.25">
      <c r="A486" s="107"/>
      <c r="B486" s="108"/>
      <c r="C486" s="109"/>
      <c r="D486" s="110"/>
      <c r="E486" s="111"/>
      <c r="F486" s="111"/>
      <c r="G486" s="112"/>
      <c r="H486" s="111"/>
      <c r="I486" s="112"/>
      <c r="J486" s="113"/>
      <c r="K486" s="114"/>
      <c r="L486" s="114"/>
      <c r="M486" s="115"/>
      <c r="N486" s="113"/>
      <c r="O486" s="39"/>
      <c r="P486" s="39"/>
    </row>
    <row r="487" spans="1:16" x14ac:dyDescent="0.25">
      <c r="A487" s="107"/>
      <c r="B487" s="108"/>
      <c r="C487" s="109"/>
      <c r="D487" s="110"/>
      <c r="E487" s="111"/>
      <c r="F487" s="111"/>
      <c r="G487" s="112"/>
      <c r="H487" s="111"/>
      <c r="I487" s="112"/>
      <c r="J487" s="113"/>
      <c r="K487" s="114"/>
      <c r="L487" s="114"/>
      <c r="M487" s="115"/>
      <c r="N487" s="113"/>
      <c r="O487" s="39"/>
      <c r="P487" s="39"/>
    </row>
    <row r="488" spans="1:16" x14ac:dyDescent="0.25">
      <c r="A488" s="107"/>
      <c r="B488" s="108"/>
      <c r="C488" s="109"/>
      <c r="D488" s="110"/>
      <c r="E488" s="111"/>
      <c r="F488" s="111"/>
      <c r="G488" s="112"/>
      <c r="H488" s="111"/>
      <c r="I488" s="112"/>
      <c r="J488" s="113"/>
      <c r="K488" s="114"/>
      <c r="L488" s="114"/>
      <c r="M488" s="115"/>
      <c r="N488" s="113"/>
      <c r="O488" s="39"/>
      <c r="P488" s="39"/>
    </row>
    <row r="489" spans="1:16" x14ac:dyDescent="0.25">
      <c r="A489" s="107"/>
      <c r="B489" s="108"/>
      <c r="C489" s="109"/>
      <c r="D489" s="110"/>
      <c r="E489" s="111"/>
      <c r="F489" s="111"/>
      <c r="G489" s="112"/>
      <c r="H489" s="111"/>
      <c r="I489" s="112"/>
      <c r="J489" s="113"/>
      <c r="K489" s="114"/>
      <c r="L489" s="114"/>
      <c r="M489" s="115"/>
      <c r="N489" s="113"/>
      <c r="O489" s="39"/>
      <c r="P489" s="39"/>
    </row>
    <row r="490" spans="1:16" x14ac:dyDescent="0.25">
      <c r="A490" s="107"/>
      <c r="B490" s="108"/>
      <c r="C490" s="109"/>
      <c r="D490" s="110"/>
      <c r="E490" s="111"/>
      <c r="F490" s="111"/>
      <c r="G490" s="112"/>
      <c r="H490" s="111"/>
      <c r="I490" s="112"/>
      <c r="J490" s="113"/>
      <c r="K490" s="114"/>
      <c r="L490" s="114"/>
      <c r="M490" s="115"/>
      <c r="N490" s="113"/>
      <c r="O490" s="39"/>
      <c r="P490" s="39"/>
    </row>
    <row r="491" spans="1:16" x14ac:dyDescent="0.25">
      <c r="A491" s="107"/>
      <c r="B491" s="108"/>
      <c r="C491" s="109"/>
      <c r="D491" s="110"/>
      <c r="E491" s="111"/>
      <c r="F491" s="111"/>
      <c r="G491" s="112"/>
      <c r="H491" s="111"/>
      <c r="I491" s="112"/>
      <c r="J491" s="113"/>
      <c r="K491" s="114"/>
      <c r="L491" s="114"/>
      <c r="M491" s="115"/>
      <c r="N491" s="113"/>
      <c r="O491" s="39"/>
      <c r="P491" s="39"/>
    </row>
    <row r="492" spans="1:16" x14ac:dyDescent="0.25">
      <c r="A492" s="107"/>
      <c r="B492" s="108"/>
      <c r="C492" s="109"/>
      <c r="D492" s="110"/>
      <c r="E492" s="111"/>
      <c r="F492" s="111"/>
      <c r="G492" s="112"/>
      <c r="H492" s="111"/>
      <c r="I492" s="112"/>
      <c r="J492" s="113"/>
      <c r="K492" s="114"/>
      <c r="L492" s="114"/>
      <c r="M492" s="115"/>
      <c r="N492" s="113"/>
      <c r="O492" s="39"/>
      <c r="P492" s="39"/>
    </row>
    <row r="493" spans="1:16" x14ac:dyDescent="0.25">
      <c r="A493" s="107"/>
      <c r="B493" s="108"/>
      <c r="C493" s="109"/>
      <c r="D493" s="110"/>
      <c r="E493" s="111"/>
      <c r="F493" s="111"/>
      <c r="G493" s="112"/>
      <c r="H493" s="111"/>
      <c r="I493" s="112"/>
      <c r="J493" s="113"/>
      <c r="K493" s="114"/>
      <c r="L493" s="114"/>
      <c r="M493" s="115"/>
      <c r="N493" s="113"/>
      <c r="O493" s="39"/>
      <c r="P493" s="39"/>
    </row>
    <row r="494" spans="1:16" x14ac:dyDescent="0.25">
      <c r="A494" s="107"/>
      <c r="B494" s="108"/>
      <c r="C494" s="109"/>
      <c r="D494" s="110"/>
      <c r="E494" s="111"/>
      <c r="F494" s="111"/>
      <c r="G494" s="112"/>
      <c r="H494" s="111"/>
      <c r="I494" s="112"/>
      <c r="J494" s="113"/>
      <c r="K494" s="114"/>
      <c r="L494" s="114"/>
      <c r="M494" s="115"/>
      <c r="N494" s="113"/>
      <c r="O494" s="39"/>
      <c r="P494" s="39"/>
    </row>
    <row r="495" spans="1:16" x14ac:dyDescent="0.25">
      <c r="A495" s="107"/>
      <c r="B495" s="108"/>
      <c r="C495" s="109"/>
      <c r="D495" s="110"/>
      <c r="E495" s="111"/>
      <c r="F495" s="111"/>
      <c r="G495" s="112"/>
      <c r="H495" s="111"/>
      <c r="I495" s="112"/>
      <c r="J495" s="113"/>
      <c r="K495" s="114"/>
      <c r="L495" s="114"/>
      <c r="M495" s="115"/>
      <c r="N495" s="113"/>
      <c r="O495" s="39"/>
      <c r="P495" s="39"/>
    </row>
    <row r="496" spans="1:16" x14ac:dyDescent="0.25">
      <c r="A496" s="107"/>
      <c r="B496" s="108"/>
      <c r="C496" s="109"/>
      <c r="D496" s="110"/>
      <c r="E496" s="111"/>
      <c r="F496" s="111"/>
      <c r="G496" s="112"/>
      <c r="H496" s="111"/>
      <c r="I496" s="112"/>
      <c r="J496" s="113"/>
      <c r="K496" s="114"/>
      <c r="L496" s="114"/>
      <c r="M496" s="115"/>
      <c r="N496" s="113"/>
      <c r="O496" s="39"/>
      <c r="P496" s="39"/>
    </row>
    <row r="497" spans="1:16" x14ac:dyDescent="0.25">
      <c r="A497" s="107"/>
      <c r="B497" s="108"/>
      <c r="C497" s="109"/>
      <c r="D497" s="110"/>
      <c r="E497" s="111"/>
      <c r="F497" s="111"/>
      <c r="G497" s="112"/>
      <c r="H497" s="111"/>
      <c r="I497" s="112"/>
      <c r="J497" s="113"/>
      <c r="K497" s="114"/>
      <c r="L497" s="114"/>
      <c r="M497" s="115"/>
      <c r="N497" s="113"/>
      <c r="O497" s="39"/>
      <c r="P497" s="39"/>
    </row>
    <row r="498" spans="1:16" x14ac:dyDescent="0.25">
      <c r="J498" s="36"/>
      <c r="K498" s="37"/>
      <c r="L498" s="37"/>
      <c r="M498" s="38"/>
      <c r="N498" s="36"/>
      <c r="O498" s="39"/>
      <c r="P498" s="39"/>
    </row>
    <row r="499" spans="1:16" x14ac:dyDescent="0.25">
      <c r="J499" s="36"/>
      <c r="K499" s="37"/>
      <c r="L499" s="37"/>
      <c r="M499" s="38"/>
      <c r="N499" s="36"/>
      <c r="O499" s="39"/>
      <c r="P499" s="39"/>
    </row>
    <row r="500" spans="1:16" x14ac:dyDescent="0.25">
      <c r="J500" s="36"/>
      <c r="K500" s="37"/>
      <c r="L500" s="37"/>
      <c r="M500" s="38"/>
      <c r="N500" s="36"/>
      <c r="O500" s="39"/>
      <c r="P500" s="39"/>
    </row>
    <row r="501" spans="1:16" x14ac:dyDescent="0.25">
      <c r="J501" s="36"/>
      <c r="K501" s="37"/>
      <c r="L501" s="37"/>
      <c r="M501" s="38"/>
      <c r="N501" s="36"/>
      <c r="O501" s="39"/>
      <c r="P501" s="39"/>
    </row>
    <row r="502" spans="1:16" x14ac:dyDescent="0.25">
      <c r="J502" s="36"/>
      <c r="K502" s="37"/>
      <c r="L502" s="37"/>
      <c r="M502" s="38"/>
      <c r="N502" s="36"/>
      <c r="O502" s="39"/>
      <c r="P502" s="39"/>
    </row>
    <row r="503" spans="1:16" x14ac:dyDescent="0.25">
      <c r="J503" s="36"/>
      <c r="K503" s="37"/>
      <c r="L503" s="37"/>
      <c r="M503" s="38"/>
      <c r="N503" s="36"/>
      <c r="O503" s="39"/>
      <c r="P503" s="39"/>
    </row>
    <row r="504" spans="1:16" x14ac:dyDescent="0.25">
      <c r="J504" s="36"/>
      <c r="K504" s="37"/>
      <c r="L504" s="37"/>
      <c r="M504" s="38"/>
      <c r="N504" s="36"/>
      <c r="O504" s="39"/>
      <c r="P504" s="39"/>
    </row>
    <row r="505" spans="1:16" x14ac:dyDescent="0.25">
      <c r="J505" s="36"/>
      <c r="K505" s="37"/>
      <c r="L505" s="37"/>
      <c r="M505" s="38"/>
      <c r="N505" s="36"/>
      <c r="O505" s="39"/>
      <c r="P505" s="39"/>
    </row>
    <row r="506" spans="1:16" x14ac:dyDescent="0.25">
      <c r="J506" s="36"/>
      <c r="K506" s="37"/>
      <c r="L506" s="37"/>
      <c r="M506" s="38"/>
      <c r="N506" s="36"/>
      <c r="O506" s="39"/>
      <c r="P506" s="39"/>
    </row>
    <row r="507" spans="1:16" x14ac:dyDescent="0.25">
      <c r="J507" s="36"/>
      <c r="K507" s="37"/>
      <c r="L507" s="37"/>
      <c r="M507" s="38"/>
      <c r="N507" s="36"/>
      <c r="O507" s="39"/>
      <c r="P507" s="39"/>
    </row>
    <row r="508" spans="1:16" x14ac:dyDescent="0.25">
      <c r="J508" s="36"/>
      <c r="K508" s="37"/>
      <c r="L508" s="37"/>
      <c r="M508" s="38"/>
      <c r="N508" s="36"/>
      <c r="O508" s="39"/>
      <c r="P508" s="39"/>
    </row>
    <row r="509" spans="1:16" x14ac:dyDescent="0.25">
      <c r="J509" s="36"/>
      <c r="K509" s="37"/>
      <c r="L509" s="37"/>
      <c r="M509" s="38"/>
      <c r="N509" s="36"/>
      <c r="O509" s="39"/>
      <c r="P509" s="39"/>
    </row>
    <row r="510" spans="1:16" x14ac:dyDescent="0.25">
      <c r="J510" s="36"/>
      <c r="K510" s="37"/>
      <c r="L510" s="37"/>
      <c r="M510" s="38"/>
      <c r="N510" s="36"/>
      <c r="O510" s="39"/>
      <c r="P510" s="39"/>
    </row>
    <row r="511" spans="1:16" x14ac:dyDescent="0.25">
      <c r="J511" s="36"/>
      <c r="K511" s="37"/>
      <c r="L511" s="37"/>
      <c r="M511" s="38"/>
      <c r="N511" s="36"/>
      <c r="O511" s="39"/>
      <c r="P511" s="39"/>
    </row>
    <row r="512" spans="1:16" x14ac:dyDescent="0.25">
      <c r="J512" s="36"/>
      <c r="K512" s="37"/>
      <c r="L512" s="37"/>
      <c r="M512" s="38"/>
      <c r="N512" s="36"/>
      <c r="O512" s="39"/>
      <c r="P512" s="39"/>
    </row>
    <row r="513" spans="10:16" x14ac:dyDescent="0.25">
      <c r="J513" s="36"/>
      <c r="K513" s="37"/>
      <c r="L513" s="37"/>
      <c r="M513" s="38"/>
      <c r="N513" s="36"/>
      <c r="O513" s="39"/>
      <c r="P513" s="39"/>
    </row>
    <row r="514" spans="10:16" x14ac:dyDescent="0.25">
      <c r="J514" s="36"/>
      <c r="K514" s="37"/>
      <c r="L514" s="37"/>
      <c r="M514" s="38"/>
      <c r="N514" s="36"/>
      <c r="O514" s="39"/>
      <c r="P514" s="39"/>
    </row>
    <row r="515" spans="10:16" x14ac:dyDescent="0.25">
      <c r="J515" s="36"/>
      <c r="K515" s="37"/>
      <c r="L515" s="37"/>
      <c r="M515" s="38"/>
      <c r="N515" s="36"/>
      <c r="O515" s="39"/>
      <c r="P515" s="39"/>
    </row>
    <row r="516" spans="10:16" x14ac:dyDescent="0.25">
      <c r="J516" s="36"/>
      <c r="K516" s="37"/>
      <c r="L516" s="37"/>
      <c r="M516" s="38"/>
      <c r="N516" s="36"/>
      <c r="O516" s="39"/>
      <c r="P516" s="39"/>
    </row>
    <row r="517" spans="10:16" x14ac:dyDescent="0.25">
      <c r="J517" s="36"/>
      <c r="K517" s="37"/>
      <c r="L517" s="37"/>
      <c r="M517" s="38"/>
      <c r="N517" s="36"/>
      <c r="O517" s="39"/>
      <c r="P517" s="39"/>
    </row>
    <row r="518" spans="10:16" x14ac:dyDescent="0.25">
      <c r="J518" s="36"/>
      <c r="K518" s="37"/>
      <c r="L518" s="37"/>
      <c r="M518" s="38"/>
      <c r="N518" s="36"/>
      <c r="O518" s="39"/>
      <c r="P518" s="39"/>
    </row>
    <row r="519" spans="10:16" x14ac:dyDescent="0.25">
      <c r="J519" s="36"/>
      <c r="K519" s="37"/>
      <c r="L519" s="37"/>
      <c r="M519" s="38"/>
      <c r="N519" s="36"/>
      <c r="O519" s="39"/>
      <c r="P519" s="39"/>
    </row>
    <row r="520" spans="10:16" x14ac:dyDescent="0.25">
      <c r="J520" s="36"/>
      <c r="K520" s="37"/>
      <c r="L520" s="37"/>
      <c r="M520" s="38"/>
      <c r="N520" s="36"/>
      <c r="O520" s="39"/>
      <c r="P520" s="39"/>
    </row>
    <row r="521" spans="10:16" x14ac:dyDescent="0.25">
      <c r="J521" s="36"/>
      <c r="K521" s="37"/>
      <c r="L521" s="37"/>
      <c r="M521" s="38"/>
      <c r="N521" s="36"/>
      <c r="O521" s="39"/>
      <c r="P521" s="39"/>
    </row>
    <row r="522" spans="10:16" x14ac:dyDescent="0.25">
      <c r="J522" s="36"/>
      <c r="K522" s="37"/>
      <c r="L522" s="37"/>
      <c r="M522" s="38"/>
      <c r="N522" s="36"/>
      <c r="O522" s="39"/>
      <c r="P522" s="39"/>
    </row>
    <row r="523" spans="10:16" x14ac:dyDescent="0.25">
      <c r="J523" s="36"/>
      <c r="K523" s="37"/>
      <c r="L523" s="37"/>
      <c r="M523" s="38"/>
      <c r="N523" s="36"/>
      <c r="O523" s="39"/>
      <c r="P523" s="39"/>
    </row>
    <row r="524" spans="10:16" x14ac:dyDescent="0.25">
      <c r="J524" s="36"/>
      <c r="K524" s="37"/>
      <c r="L524" s="37"/>
      <c r="M524" s="38"/>
      <c r="N524" s="36"/>
      <c r="O524" s="39"/>
      <c r="P524" s="39"/>
    </row>
    <row r="525" spans="10:16" x14ac:dyDescent="0.25">
      <c r="J525" s="36"/>
      <c r="K525" s="37"/>
      <c r="L525" s="37"/>
      <c r="M525" s="38"/>
      <c r="N525" s="36"/>
      <c r="O525" s="39"/>
      <c r="P525" s="39"/>
    </row>
    <row r="526" spans="10:16" x14ac:dyDescent="0.25">
      <c r="J526" s="36"/>
      <c r="K526" s="37"/>
      <c r="L526" s="37"/>
      <c r="M526" s="38"/>
      <c r="N526" s="36"/>
      <c r="O526" s="39"/>
      <c r="P526" s="39"/>
    </row>
    <row r="527" spans="10:16" x14ac:dyDescent="0.25">
      <c r="J527" s="36"/>
      <c r="K527" s="37"/>
      <c r="L527" s="37"/>
      <c r="M527" s="38"/>
      <c r="N527" s="36"/>
      <c r="O527" s="39"/>
      <c r="P527" s="39"/>
    </row>
    <row r="528" spans="10:16" x14ac:dyDescent="0.25">
      <c r="J528" s="36"/>
      <c r="K528" s="37"/>
      <c r="L528" s="37"/>
      <c r="M528" s="38"/>
      <c r="N528" s="36"/>
      <c r="O528" s="39"/>
      <c r="P528" s="39"/>
    </row>
    <row r="529" spans="10:16" x14ac:dyDescent="0.25">
      <c r="J529" s="36"/>
      <c r="K529" s="37"/>
      <c r="L529" s="37"/>
      <c r="M529" s="38"/>
      <c r="N529" s="36"/>
      <c r="O529" s="39"/>
      <c r="P529" s="39"/>
    </row>
    <row r="530" spans="10:16" x14ac:dyDescent="0.25">
      <c r="J530" s="36"/>
      <c r="K530" s="37"/>
      <c r="L530" s="37"/>
      <c r="M530" s="38"/>
      <c r="N530" s="36"/>
      <c r="O530" s="39"/>
      <c r="P530" s="39"/>
    </row>
    <row r="531" spans="10:16" x14ac:dyDescent="0.25">
      <c r="J531" s="36"/>
      <c r="K531" s="37"/>
      <c r="L531" s="37"/>
      <c r="M531" s="38"/>
      <c r="N531" s="36"/>
      <c r="O531" s="39"/>
      <c r="P531" s="39"/>
    </row>
    <row r="532" spans="10:16" x14ac:dyDescent="0.25">
      <c r="J532" s="36"/>
      <c r="K532" s="37"/>
      <c r="L532" s="37"/>
      <c r="M532" s="38"/>
      <c r="N532" s="36"/>
      <c r="O532" s="39"/>
      <c r="P532" s="39"/>
    </row>
    <row r="533" spans="10:16" x14ac:dyDescent="0.25">
      <c r="J533" s="36"/>
      <c r="K533" s="37"/>
      <c r="L533" s="37"/>
      <c r="M533" s="38"/>
      <c r="N533" s="36"/>
      <c r="O533" s="39"/>
      <c r="P533" s="39"/>
    </row>
    <row r="534" spans="10:16" x14ac:dyDescent="0.25">
      <c r="J534" s="36"/>
      <c r="K534" s="37"/>
      <c r="L534" s="37"/>
      <c r="M534" s="38"/>
      <c r="N534" s="36"/>
      <c r="O534" s="39"/>
      <c r="P534" s="39"/>
    </row>
    <row r="535" spans="10:16" x14ac:dyDescent="0.25">
      <c r="J535" s="36"/>
      <c r="K535" s="37"/>
      <c r="L535" s="37"/>
      <c r="M535" s="38"/>
      <c r="N535" s="36"/>
      <c r="O535" s="39"/>
      <c r="P535" s="39"/>
    </row>
    <row r="536" spans="10:16" x14ac:dyDescent="0.25">
      <c r="J536" s="36"/>
      <c r="K536" s="37"/>
      <c r="L536" s="37"/>
      <c r="M536" s="38"/>
      <c r="N536" s="36"/>
      <c r="O536" s="39"/>
      <c r="P536" s="39"/>
    </row>
    <row r="537" spans="10:16" x14ac:dyDescent="0.25">
      <c r="J537" s="36"/>
      <c r="K537" s="37"/>
      <c r="L537" s="37"/>
      <c r="M537" s="38"/>
      <c r="N537" s="36"/>
      <c r="O537" s="39"/>
      <c r="P537" s="39"/>
    </row>
    <row r="538" spans="10:16" x14ac:dyDescent="0.25">
      <c r="J538" s="36"/>
      <c r="K538" s="37"/>
      <c r="L538" s="37"/>
      <c r="M538" s="38"/>
      <c r="N538" s="36"/>
      <c r="O538" s="39"/>
      <c r="P538" s="39"/>
    </row>
    <row r="539" spans="10:16" x14ac:dyDescent="0.25">
      <c r="J539" s="36"/>
      <c r="K539" s="37"/>
      <c r="L539" s="37"/>
      <c r="M539" s="38"/>
      <c r="N539" s="36"/>
      <c r="O539" s="39"/>
      <c r="P539" s="39"/>
    </row>
    <row r="540" spans="10:16" x14ac:dyDescent="0.25">
      <c r="J540" s="36"/>
      <c r="K540" s="37"/>
      <c r="L540" s="37"/>
      <c r="M540" s="38"/>
      <c r="N540" s="36"/>
      <c r="O540" s="39"/>
      <c r="P540" s="39"/>
    </row>
    <row r="541" spans="10:16" x14ac:dyDescent="0.25">
      <c r="J541" s="36"/>
      <c r="K541" s="37"/>
      <c r="L541" s="37"/>
      <c r="M541" s="38"/>
      <c r="N541" s="36"/>
      <c r="O541" s="39"/>
      <c r="P541" s="39"/>
    </row>
    <row r="542" spans="10:16" x14ac:dyDescent="0.25">
      <c r="J542" s="36"/>
      <c r="K542" s="37"/>
      <c r="L542" s="37"/>
      <c r="M542" s="38"/>
      <c r="N542" s="36"/>
      <c r="O542" s="39"/>
      <c r="P542" s="39"/>
    </row>
    <row r="543" spans="10:16" x14ac:dyDescent="0.25">
      <c r="J543" s="36"/>
      <c r="K543" s="37"/>
      <c r="L543" s="37"/>
      <c r="M543" s="38"/>
      <c r="N543" s="36"/>
      <c r="O543" s="39"/>
      <c r="P543" s="39"/>
    </row>
    <row r="544" spans="10:16" x14ac:dyDescent="0.25">
      <c r="J544" s="36"/>
      <c r="K544" s="37"/>
      <c r="L544" s="37"/>
      <c r="M544" s="38"/>
      <c r="N544" s="36"/>
      <c r="O544" s="39"/>
      <c r="P544" s="39"/>
    </row>
    <row r="545" spans="10:16" x14ac:dyDescent="0.25">
      <c r="J545" s="36"/>
      <c r="K545" s="37"/>
      <c r="L545" s="37"/>
      <c r="M545" s="38"/>
      <c r="N545" s="36"/>
      <c r="O545" s="39"/>
      <c r="P545" s="39"/>
    </row>
    <row r="546" spans="10:16" x14ac:dyDescent="0.25">
      <c r="J546" s="36"/>
      <c r="K546" s="37"/>
      <c r="L546" s="37"/>
      <c r="M546" s="38"/>
      <c r="N546" s="36"/>
      <c r="O546" s="39"/>
      <c r="P546" s="39"/>
    </row>
    <row r="547" spans="10:16" x14ac:dyDescent="0.25">
      <c r="J547" s="36"/>
      <c r="K547" s="37"/>
      <c r="L547" s="37"/>
      <c r="M547" s="38"/>
      <c r="N547" s="36"/>
      <c r="O547" s="39"/>
      <c r="P547" s="39"/>
    </row>
    <row r="548" spans="10:16" x14ac:dyDescent="0.25">
      <c r="J548" s="36"/>
      <c r="K548" s="37"/>
      <c r="L548" s="37"/>
      <c r="M548" s="38"/>
      <c r="N548" s="36"/>
      <c r="O548" s="39"/>
      <c r="P548" s="39"/>
    </row>
    <row r="549" spans="10:16" x14ac:dyDescent="0.25">
      <c r="J549" s="36"/>
      <c r="K549" s="37"/>
      <c r="L549" s="37"/>
      <c r="M549" s="38"/>
      <c r="N549" s="36"/>
      <c r="O549" s="39"/>
      <c r="P549" s="39"/>
    </row>
    <row r="550" spans="10:16" x14ac:dyDescent="0.25">
      <c r="J550" s="36"/>
      <c r="K550" s="37"/>
      <c r="L550" s="37"/>
      <c r="M550" s="38"/>
      <c r="N550" s="36"/>
      <c r="O550" s="39"/>
      <c r="P550" s="39"/>
    </row>
    <row r="551" spans="10:16" x14ac:dyDescent="0.25">
      <c r="J551" s="36"/>
      <c r="K551" s="37"/>
      <c r="L551" s="37"/>
      <c r="M551" s="38"/>
      <c r="N551" s="36"/>
      <c r="O551" s="39"/>
      <c r="P551" s="39"/>
    </row>
    <row r="552" spans="10:16" x14ac:dyDescent="0.25">
      <c r="J552" s="36"/>
      <c r="K552" s="37"/>
      <c r="L552" s="37"/>
      <c r="M552" s="38"/>
      <c r="N552" s="36"/>
      <c r="O552" s="39"/>
      <c r="P552" s="39"/>
    </row>
    <row r="553" spans="10:16" x14ac:dyDescent="0.25">
      <c r="J553" s="36"/>
      <c r="K553" s="37"/>
      <c r="L553" s="37"/>
      <c r="M553" s="38"/>
      <c r="N553" s="36"/>
      <c r="O553" s="39"/>
      <c r="P553" s="39"/>
    </row>
    <row r="554" spans="10:16" x14ac:dyDescent="0.25">
      <c r="J554" s="36"/>
      <c r="K554" s="37"/>
      <c r="L554" s="37"/>
      <c r="M554" s="38"/>
      <c r="N554" s="36"/>
      <c r="O554" s="39"/>
      <c r="P554" s="39"/>
    </row>
    <row r="555" spans="10:16" x14ac:dyDescent="0.25">
      <c r="J555" s="36"/>
      <c r="K555" s="37"/>
      <c r="L555" s="37"/>
      <c r="M555" s="38"/>
      <c r="N555" s="36"/>
      <c r="O555" s="39"/>
      <c r="P555" s="39"/>
    </row>
    <row r="556" spans="10:16" x14ac:dyDescent="0.25">
      <c r="J556" s="36"/>
      <c r="K556" s="37"/>
      <c r="L556" s="37"/>
      <c r="M556" s="38"/>
      <c r="N556" s="36"/>
      <c r="O556" s="39"/>
      <c r="P556" s="39"/>
    </row>
    <row r="557" spans="10:16" x14ac:dyDescent="0.25">
      <c r="J557" s="36"/>
      <c r="K557" s="37"/>
      <c r="L557" s="37"/>
      <c r="M557" s="38"/>
      <c r="N557" s="36"/>
      <c r="O557" s="39"/>
      <c r="P557" s="39"/>
    </row>
    <row r="558" spans="10:16" x14ac:dyDescent="0.25">
      <c r="J558" s="36"/>
      <c r="K558" s="37"/>
      <c r="L558" s="37"/>
      <c r="M558" s="38"/>
      <c r="N558" s="36"/>
      <c r="O558" s="39"/>
      <c r="P558" s="39"/>
    </row>
    <row r="559" spans="10:16" x14ac:dyDescent="0.25">
      <c r="J559" s="36"/>
      <c r="K559" s="37"/>
      <c r="L559" s="37"/>
      <c r="M559" s="38"/>
      <c r="N559" s="36"/>
      <c r="O559" s="39"/>
      <c r="P559" s="39"/>
    </row>
    <row r="560" spans="10:16" x14ac:dyDescent="0.25">
      <c r="J560" s="36"/>
      <c r="K560" s="37"/>
      <c r="L560" s="37"/>
      <c r="M560" s="38"/>
      <c r="N560" s="36"/>
      <c r="O560" s="39"/>
      <c r="P560" s="39"/>
    </row>
    <row r="561" spans="10:16" x14ac:dyDescent="0.25">
      <c r="J561" s="36"/>
      <c r="K561" s="37"/>
      <c r="L561" s="37"/>
      <c r="M561" s="38"/>
      <c r="N561" s="36"/>
      <c r="O561" s="39"/>
      <c r="P561" s="39"/>
    </row>
    <row r="562" spans="10:16" x14ac:dyDescent="0.25">
      <c r="J562" s="36"/>
      <c r="K562" s="37"/>
      <c r="L562" s="37"/>
      <c r="M562" s="38"/>
      <c r="N562" s="36"/>
      <c r="O562" s="39"/>
      <c r="P562" s="39"/>
    </row>
    <row r="563" spans="10:16" x14ac:dyDescent="0.25">
      <c r="J563" s="36"/>
      <c r="K563" s="37"/>
      <c r="L563" s="37"/>
      <c r="M563" s="38"/>
      <c r="N563" s="36"/>
      <c r="O563" s="39"/>
      <c r="P563" s="39"/>
    </row>
    <row r="564" spans="10:16" x14ac:dyDescent="0.25">
      <c r="J564" s="36"/>
      <c r="K564" s="37"/>
      <c r="L564" s="37"/>
      <c r="M564" s="38"/>
      <c r="N564" s="36"/>
      <c r="O564" s="39"/>
      <c r="P564" s="39"/>
    </row>
    <row r="565" spans="10:16" x14ac:dyDescent="0.25">
      <c r="J565" s="36"/>
      <c r="K565" s="37"/>
      <c r="L565" s="37"/>
      <c r="M565" s="38"/>
      <c r="N565" s="36"/>
      <c r="O565" s="39"/>
      <c r="P565" s="39"/>
    </row>
    <row r="566" spans="10:16" x14ac:dyDescent="0.25">
      <c r="J566" s="36"/>
      <c r="K566" s="37"/>
      <c r="L566" s="37"/>
      <c r="M566" s="38"/>
      <c r="N566" s="36"/>
      <c r="O566" s="39"/>
      <c r="P566" s="39"/>
    </row>
    <row r="567" spans="10:16" x14ac:dyDescent="0.25">
      <c r="J567" s="36"/>
      <c r="K567" s="37"/>
      <c r="L567" s="37"/>
      <c r="M567" s="38"/>
      <c r="N567" s="36"/>
      <c r="O567" s="39"/>
      <c r="P567" s="39"/>
    </row>
    <row r="568" spans="10:16" x14ac:dyDescent="0.25">
      <c r="J568" s="36"/>
      <c r="K568" s="37"/>
      <c r="L568" s="37"/>
      <c r="M568" s="38"/>
      <c r="N568" s="36"/>
      <c r="O568" s="39"/>
      <c r="P568" s="39"/>
    </row>
    <row r="569" spans="10:16" x14ac:dyDescent="0.25">
      <c r="J569" s="36"/>
      <c r="K569" s="37"/>
      <c r="L569" s="37"/>
      <c r="M569" s="38"/>
      <c r="N569" s="36"/>
      <c r="O569" s="39"/>
      <c r="P569" s="39"/>
    </row>
    <row r="570" spans="10:16" x14ac:dyDescent="0.25">
      <c r="J570" s="36"/>
      <c r="K570" s="37"/>
      <c r="L570" s="37"/>
      <c r="M570" s="38"/>
      <c r="N570" s="36"/>
      <c r="O570" s="39"/>
      <c r="P570" s="39"/>
    </row>
    <row r="571" spans="10:16" x14ac:dyDescent="0.25">
      <c r="J571" s="36"/>
      <c r="K571" s="37"/>
      <c r="L571" s="37"/>
      <c r="M571" s="38"/>
      <c r="N571" s="36"/>
      <c r="O571" s="39"/>
      <c r="P571" s="39"/>
    </row>
    <row r="572" spans="10:16" x14ac:dyDescent="0.25">
      <c r="J572" s="36"/>
      <c r="K572" s="37"/>
      <c r="L572" s="37"/>
      <c r="M572" s="38"/>
      <c r="N572" s="36"/>
      <c r="O572" s="39"/>
      <c r="P572" s="39"/>
    </row>
    <row r="573" spans="10:16" x14ac:dyDescent="0.25">
      <c r="J573" s="36"/>
      <c r="K573" s="37"/>
      <c r="L573" s="37"/>
      <c r="M573" s="38"/>
      <c r="N573" s="36"/>
      <c r="O573" s="39"/>
      <c r="P573" s="39"/>
    </row>
    <row r="574" spans="10:16" x14ac:dyDescent="0.25">
      <c r="J574" s="36"/>
      <c r="K574" s="37"/>
      <c r="L574" s="37"/>
      <c r="M574" s="38"/>
      <c r="N574" s="36"/>
      <c r="O574" s="39"/>
      <c r="P574" s="39"/>
    </row>
    <row r="575" spans="10:16" x14ac:dyDescent="0.25">
      <c r="J575" s="36"/>
      <c r="K575" s="37"/>
      <c r="L575" s="37"/>
      <c r="M575" s="38"/>
      <c r="N575" s="36"/>
      <c r="O575" s="39"/>
      <c r="P575" s="39"/>
    </row>
    <row r="576" spans="10:16" x14ac:dyDescent="0.25">
      <c r="J576" s="36"/>
      <c r="K576" s="37"/>
      <c r="L576" s="37"/>
      <c r="M576" s="38"/>
      <c r="N576" s="36"/>
      <c r="O576" s="39"/>
      <c r="P576" s="39"/>
    </row>
    <row r="577" spans="10:16" x14ac:dyDescent="0.25">
      <c r="J577" s="36"/>
      <c r="K577" s="37"/>
      <c r="L577" s="37"/>
      <c r="M577" s="38"/>
      <c r="N577" s="36"/>
      <c r="O577" s="39"/>
      <c r="P577" s="39"/>
    </row>
    <row r="578" spans="10:16" x14ac:dyDescent="0.25">
      <c r="J578" s="36"/>
      <c r="K578" s="37"/>
      <c r="L578" s="37"/>
      <c r="M578" s="38"/>
      <c r="N578" s="36"/>
      <c r="O578" s="39"/>
      <c r="P578" s="39"/>
    </row>
    <row r="579" spans="10:16" x14ac:dyDescent="0.25">
      <c r="J579" s="36"/>
      <c r="K579" s="37"/>
      <c r="L579" s="37"/>
      <c r="M579" s="38"/>
      <c r="N579" s="36"/>
      <c r="O579" s="39"/>
      <c r="P579" s="39"/>
    </row>
    <row r="580" spans="10:16" x14ac:dyDescent="0.25">
      <c r="J580" s="36"/>
      <c r="K580" s="37"/>
      <c r="L580" s="37"/>
      <c r="M580" s="38"/>
      <c r="N580" s="36"/>
      <c r="O580" s="39"/>
      <c r="P580" s="39"/>
    </row>
    <row r="581" spans="10:16" x14ac:dyDescent="0.25">
      <c r="J581" s="36"/>
      <c r="K581" s="37"/>
      <c r="L581" s="37"/>
      <c r="M581" s="38"/>
      <c r="N581" s="36"/>
      <c r="O581" s="39"/>
      <c r="P581" s="39"/>
    </row>
    <row r="582" spans="10:16" x14ac:dyDescent="0.25">
      <c r="J582" s="36"/>
      <c r="K582" s="37"/>
      <c r="L582" s="37"/>
      <c r="M582" s="38"/>
      <c r="N582" s="36"/>
      <c r="O582" s="39"/>
      <c r="P582" s="39"/>
    </row>
    <row r="583" spans="10:16" x14ac:dyDescent="0.25">
      <c r="J583" s="36"/>
      <c r="K583" s="37"/>
      <c r="L583" s="37"/>
      <c r="M583" s="38"/>
      <c r="N583" s="36"/>
      <c r="O583" s="39"/>
      <c r="P583" s="39"/>
    </row>
    <row r="584" spans="10:16" x14ac:dyDescent="0.25">
      <c r="J584" s="36"/>
      <c r="K584" s="37"/>
      <c r="L584" s="37"/>
      <c r="M584" s="38"/>
      <c r="N584" s="36"/>
      <c r="O584" s="39"/>
      <c r="P584" s="39"/>
    </row>
    <row r="585" spans="10:16" x14ac:dyDescent="0.25">
      <c r="J585" s="36"/>
      <c r="K585" s="37"/>
      <c r="L585" s="37"/>
      <c r="M585" s="38"/>
      <c r="N585" s="36"/>
      <c r="O585" s="39"/>
      <c r="P585" s="39"/>
    </row>
    <row r="586" spans="10:16" x14ac:dyDescent="0.25">
      <c r="J586" s="36"/>
      <c r="K586" s="37"/>
      <c r="L586" s="37"/>
      <c r="M586" s="38"/>
      <c r="N586" s="36"/>
      <c r="O586" s="39"/>
      <c r="P586" s="39"/>
    </row>
    <row r="587" spans="10:16" x14ac:dyDescent="0.25">
      <c r="J587" s="36"/>
      <c r="K587" s="37"/>
      <c r="L587" s="37"/>
      <c r="M587" s="38"/>
      <c r="N587" s="36"/>
      <c r="O587" s="39"/>
      <c r="P587" s="39"/>
    </row>
    <row r="588" spans="10:16" x14ac:dyDescent="0.25">
      <c r="J588" s="36"/>
      <c r="K588" s="37"/>
      <c r="L588" s="37"/>
      <c r="M588" s="38"/>
      <c r="N588" s="36"/>
      <c r="O588" s="39"/>
      <c r="P588" s="39"/>
    </row>
    <row r="589" spans="10:16" x14ac:dyDescent="0.25">
      <c r="J589" s="36"/>
      <c r="K589" s="37"/>
      <c r="L589" s="37"/>
      <c r="M589" s="38"/>
      <c r="N589" s="36"/>
      <c r="O589" s="39"/>
      <c r="P589" s="39"/>
    </row>
    <row r="590" spans="10:16" x14ac:dyDescent="0.25">
      <c r="J590" s="36"/>
      <c r="K590" s="37"/>
      <c r="L590" s="37"/>
      <c r="M590" s="38"/>
      <c r="N590" s="36"/>
      <c r="O590" s="39"/>
      <c r="P590" s="39"/>
    </row>
    <row r="591" spans="10:16" x14ac:dyDescent="0.25">
      <c r="J591" s="36"/>
      <c r="K591" s="37"/>
      <c r="L591" s="37"/>
      <c r="M591" s="38"/>
      <c r="N591" s="36"/>
      <c r="O591" s="39"/>
      <c r="P591" s="39"/>
    </row>
    <row r="592" spans="10:16" x14ac:dyDescent="0.25">
      <c r="J592" s="36"/>
      <c r="K592" s="37"/>
      <c r="L592" s="37"/>
      <c r="M592" s="38"/>
      <c r="N592" s="36"/>
      <c r="O592" s="39"/>
      <c r="P592" s="39"/>
    </row>
    <row r="593" spans="10:16" x14ac:dyDescent="0.25">
      <c r="J593" s="36"/>
      <c r="K593" s="37"/>
      <c r="L593" s="37"/>
      <c r="M593" s="38"/>
      <c r="N593" s="36"/>
      <c r="O593" s="39"/>
      <c r="P593" s="39"/>
    </row>
    <row r="594" spans="10:16" x14ac:dyDescent="0.25">
      <c r="J594" s="36"/>
      <c r="K594" s="37"/>
      <c r="L594" s="37"/>
      <c r="M594" s="38"/>
      <c r="N594" s="36"/>
      <c r="O594" s="39"/>
      <c r="P594" s="39"/>
    </row>
    <row r="595" spans="10:16" x14ac:dyDescent="0.25">
      <c r="J595" s="36"/>
      <c r="K595" s="37"/>
      <c r="L595" s="37"/>
      <c r="M595" s="38"/>
      <c r="N595" s="36"/>
      <c r="O595" s="39"/>
      <c r="P595" s="39"/>
    </row>
    <row r="596" spans="10:16" x14ac:dyDescent="0.25">
      <c r="J596" s="36"/>
      <c r="K596" s="37"/>
      <c r="L596" s="37"/>
      <c r="M596" s="38"/>
      <c r="N596" s="36"/>
      <c r="O596" s="39"/>
      <c r="P596" s="39"/>
    </row>
    <row r="597" spans="10:16" x14ac:dyDescent="0.25">
      <c r="J597" s="36"/>
      <c r="K597" s="37"/>
      <c r="L597" s="37"/>
      <c r="M597" s="38"/>
      <c r="N597" s="36"/>
      <c r="O597" s="39"/>
      <c r="P597" s="39"/>
    </row>
    <row r="598" spans="10:16" x14ac:dyDescent="0.25">
      <c r="J598" s="36"/>
      <c r="K598" s="37"/>
      <c r="L598" s="37"/>
      <c r="M598" s="38"/>
      <c r="N598" s="36"/>
      <c r="O598" s="39"/>
      <c r="P598" s="39"/>
    </row>
    <row r="599" spans="10:16" x14ac:dyDescent="0.25">
      <c r="J599" s="36"/>
      <c r="K599" s="37"/>
      <c r="L599" s="37"/>
      <c r="M599" s="38"/>
      <c r="N599" s="36"/>
      <c r="O599" s="39"/>
      <c r="P599" s="39"/>
    </row>
    <row r="600" spans="10:16" x14ac:dyDescent="0.25">
      <c r="J600" s="36"/>
      <c r="K600" s="37"/>
      <c r="L600" s="37"/>
      <c r="M600" s="38"/>
      <c r="N600" s="36"/>
      <c r="O600" s="39"/>
      <c r="P600" s="39"/>
    </row>
    <row r="601" spans="10:16" x14ac:dyDescent="0.25">
      <c r="J601" s="36"/>
      <c r="K601" s="37"/>
      <c r="L601" s="37"/>
      <c r="M601" s="38"/>
      <c r="N601" s="36"/>
      <c r="O601" s="39"/>
      <c r="P601" s="39"/>
    </row>
    <row r="602" spans="10:16" x14ac:dyDescent="0.25">
      <c r="J602" s="36"/>
      <c r="K602" s="37"/>
      <c r="L602" s="37"/>
      <c r="M602" s="38"/>
      <c r="N602" s="36"/>
      <c r="O602" s="39"/>
      <c r="P602" s="39"/>
    </row>
    <row r="603" spans="10:16" x14ac:dyDescent="0.25">
      <c r="J603" s="36"/>
      <c r="K603" s="37"/>
      <c r="L603" s="37"/>
      <c r="M603" s="38"/>
      <c r="N603" s="36"/>
      <c r="O603" s="39"/>
      <c r="P603" s="39"/>
    </row>
    <row r="604" spans="10:16" x14ac:dyDescent="0.25">
      <c r="J604" s="36"/>
      <c r="K604" s="37"/>
      <c r="L604" s="37"/>
      <c r="M604" s="38"/>
      <c r="N604" s="36"/>
      <c r="O604" s="39"/>
      <c r="P604" s="39"/>
    </row>
    <row r="605" spans="10:16" x14ac:dyDescent="0.25">
      <c r="J605" s="36"/>
      <c r="K605" s="37"/>
      <c r="L605" s="37"/>
      <c r="M605" s="38"/>
      <c r="N605" s="36"/>
      <c r="O605" s="39"/>
      <c r="P605" s="39"/>
    </row>
    <row r="606" spans="10:16" x14ac:dyDescent="0.25">
      <c r="J606" s="36"/>
      <c r="K606" s="37"/>
      <c r="L606" s="37"/>
      <c r="M606" s="38"/>
      <c r="N606" s="36"/>
      <c r="O606" s="39"/>
      <c r="P606" s="39"/>
    </row>
    <row r="607" spans="10:16" x14ac:dyDescent="0.25">
      <c r="J607" s="36"/>
      <c r="K607" s="37"/>
      <c r="L607" s="37"/>
      <c r="M607" s="38"/>
      <c r="N607" s="36"/>
      <c r="O607" s="39"/>
      <c r="P607" s="39"/>
    </row>
    <row r="608" spans="10:16" x14ac:dyDescent="0.25">
      <c r="J608" s="36"/>
      <c r="K608" s="37"/>
      <c r="L608" s="37"/>
      <c r="M608" s="38"/>
      <c r="N608" s="36"/>
      <c r="O608" s="39"/>
      <c r="P608" s="39"/>
    </row>
    <row r="609" spans="10:16" x14ac:dyDescent="0.25">
      <c r="J609" s="36"/>
      <c r="K609" s="37"/>
      <c r="L609" s="37"/>
      <c r="M609" s="38"/>
      <c r="N609" s="36"/>
      <c r="O609" s="39"/>
      <c r="P609" s="39"/>
    </row>
    <row r="610" spans="10:16" x14ac:dyDescent="0.25">
      <c r="J610" s="36"/>
      <c r="K610" s="37"/>
      <c r="L610" s="37"/>
      <c r="M610" s="38"/>
      <c r="N610" s="36"/>
      <c r="O610" s="39"/>
      <c r="P610" s="39"/>
    </row>
    <row r="611" spans="10:16" x14ac:dyDescent="0.25">
      <c r="J611" s="36"/>
      <c r="K611" s="37"/>
      <c r="L611" s="37"/>
      <c r="M611" s="38"/>
      <c r="N611" s="36"/>
      <c r="O611" s="39"/>
      <c r="P611" s="39"/>
    </row>
    <row r="612" spans="10:16" x14ac:dyDescent="0.25">
      <c r="J612" s="36"/>
      <c r="K612" s="37"/>
      <c r="L612" s="37"/>
      <c r="M612" s="38"/>
      <c r="N612" s="36"/>
      <c r="O612" s="39"/>
      <c r="P612" s="39"/>
    </row>
    <row r="613" spans="10:16" x14ac:dyDescent="0.25">
      <c r="J613" s="36"/>
      <c r="K613" s="37"/>
      <c r="L613" s="37"/>
      <c r="M613" s="38"/>
      <c r="N613" s="36"/>
      <c r="O613" s="39"/>
      <c r="P613" s="39"/>
    </row>
    <row r="614" spans="10:16" x14ac:dyDescent="0.25">
      <c r="J614" s="36"/>
      <c r="K614" s="37"/>
      <c r="L614" s="37"/>
      <c r="M614" s="38"/>
      <c r="N614" s="36"/>
      <c r="O614" s="39"/>
      <c r="P614" s="39"/>
    </row>
    <row r="615" spans="10:16" x14ac:dyDescent="0.25">
      <c r="J615" s="36"/>
      <c r="K615" s="37"/>
      <c r="L615" s="37"/>
      <c r="M615" s="38"/>
      <c r="N615" s="36"/>
      <c r="O615" s="39"/>
      <c r="P615" s="39"/>
    </row>
    <row r="616" spans="10:16" x14ac:dyDescent="0.25">
      <c r="J616" s="36"/>
      <c r="K616" s="37"/>
      <c r="L616" s="37"/>
      <c r="M616" s="38"/>
      <c r="N616" s="36"/>
      <c r="O616" s="39"/>
      <c r="P616" s="39"/>
    </row>
    <row r="617" spans="10:16" x14ac:dyDescent="0.25">
      <c r="J617" s="36"/>
      <c r="K617" s="37"/>
      <c r="L617" s="37"/>
      <c r="M617" s="38"/>
      <c r="N617" s="36"/>
      <c r="O617" s="39"/>
      <c r="P617" s="39"/>
    </row>
    <row r="618" spans="10:16" x14ac:dyDescent="0.25">
      <c r="J618" s="36"/>
      <c r="K618" s="37"/>
      <c r="L618" s="37"/>
      <c r="M618" s="38"/>
      <c r="N618" s="36"/>
      <c r="O618" s="39"/>
      <c r="P618" s="39"/>
    </row>
    <row r="619" spans="10:16" x14ac:dyDescent="0.25">
      <c r="J619" s="36"/>
      <c r="K619" s="37"/>
      <c r="L619" s="37"/>
      <c r="M619" s="38"/>
      <c r="N619" s="36"/>
      <c r="O619" s="39"/>
      <c r="P619" s="39"/>
    </row>
    <row r="620" spans="10:16" x14ac:dyDescent="0.25">
      <c r="J620" s="36"/>
      <c r="K620" s="37"/>
      <c r="L620" s="37"/>
      <c r="M620" s="38"/>
      <c r="N620" s="36"/>
      <c r="O620" s="39"/>
      <c r="P620" s="39"/>
    </row>
    <row r="621" spans="10:16" x14ac:dyDescent="0.25">
      <c r="J621" s="36"/>
      <c r="K621" s="37"/>
      <c r="L621" s="37"/>
      <c r="M621" s="38"/>
      <c r="N621" s="36"/>
      <c r="O621" s="39"/>
      <c r="P621" s="39"/>
    </row>
    <row r="622" spans="10:16" x14ac:dyDescent="0.25">
      <c r="J622" s="36"/>
      <c r="K622" s="37"/>
      <c r="L622" s="37"/>
      <c r="M622" s="38"/>
      <c r="N622" s="36"/>
      <c r="O622" s="39"/>
      <c r="P622" s="39"/>
    </row>
    <row r="623" spans="10:16" x14ac:dyDescent="0.25">
      <c r="J623" s="36"/>
      <c r="K623" s="37"/>
      <c r="L623" s="37"/>
      <c r="M623" s="38"/>
      <c r="N623" s="36"/>
      <c r="O623" s="39"/>
      <c r="P623" s="39"/>
    </row>
    <row r="624" spans="10:16" x14ac:dyDescent="0.25">
      <c r="J624" s="36"/>
      <c r="K624" s="37"/>
      <c r="L624" s="37"/>
      <c r="M624" s="38"/>
      <c r="N624" s="36"/>
      <c r="O624" s="39"/>
      <c r="P624" s="39"/>
    </row>
    <row r="625" spans="10:16" x14ac:dyDescent="0.25">
      <c r="J625" s="36"/>
      <c r="K625" s="37"/>
      <c r="L625" s="37"/>
      <c r="M625" s="38"/>
      <c r="N625" s="36"/>
      <c r="O625" s="39"/>
      <c r="P625" s="39"/>
    </row>
    <row r="626" spans="10:16" x14ac:dyDescent="0.25">
      <c r="J626" s="36"/>
      <c r="K626" s="37"/>
      <c r="L626" s="37"/>
      <c r="M626" s="38"/>
      <c r="N626" s="36"/>
      <c r="O626" s="39"/>
      <c r="P626" s="39"/>
    </row>
    <row r="627" spans="10:16" x14ac:dyDescent="0.25">
      <c r="J627" s="36"/>
      <c r="K627" s="37"/>
      <c r="L627" s="37"/>
      <c r="M627" s="38"/>
      <c r="N627" s="36"/>
      <c r="O627" s="39"/>
      <c r="P627" s="39"/>
    </row>
    <row r="628" spans="10:16" x14ac:dyDescent="0.25">
      <c r="J628" s="36"/>
      <c r="K628" s="37"/>
      <c r="L628" s="37"/>
      <c r="M628" s="38"/>
      <c r="N628" s="36"/>
      <c r="O628" s="39"/>
      <c r="P628" s="39"/>
    </row>
    <row r="629" spans="10:16" x14ac:dyDescent="0.25">
      <c r="J629" s="36"/>
      <c r="K629" s="37"/>
      <c r="L629" s="37"/>
      <c r="M629" s="38"/>
      <c r="N629" s="36"/>
      <c r="O629" s="39"/>
      <c r="P629" s="39"/>
    </row>
    <row r="630" spans="10:16" x14ac:dyDescent="0.25">
      <c r="J630" s="36"/>
      <c r="K630" s="37"/>
      <c r="L630" s="37"/>
      <c r="M630" s="38"/>
      <c r="N630" s="36"/>
      <c r="O630" s="39"/>
      <c r="P630" s="39"/>
    </row>
    <row r="631" spans="10:16" x14ac:dyDescent="0.25">
      <c r="J631" s="36"/>
      <c r="K631" s="37"/>
      <c r="L631" s="37"/>
      <c r="M631" s="38"/>
      <c r="N631" s="36"/>
      <c r="O631" s="39"/>
      <c r="P631" s="39"/>
    </row>
    <row r="632" spans="10:16" x14ac:dyDescent="0.25">
      <c r="J632" s="36"/>
      <c r="K632" s="37"/>
      <c r="L632" s="37"/>
      <c r="M632" s="38"/>
      <c r="N632" s="36"/>
      <c r="O632" s="39"/>
      <c r="P632" s="39"/>
    </row>
    <row r="633" spans="10:16" x14ac:dyDescent="0.25">
      <c r="J633" s="36"/>
      <c r="K633" s="37"/>
      <c r="L633" s="37"/>
      <c r="M633" s="38"/>
      <c r="N633" s="36"/>
      <c r="O633" s="39"/>
      <c r="P633" s="39"/>
    </row>
    <row r="634" spans="10:16" x14ac:dyDescent="0.25">
      <c r="J634" s="36"/>
      <c r="K634" s="37"/>
      <c r="L634" s="37"/>
      <c r="M634" s="38"/>
      <c r="N634" s="36"/>
      <c r="O634" s="39"/>
      <c r="P634" s="39"/>
    </row>
    <row r="635" spans="10:16" x14ac:dyDescent="0.25">
      <c r="J635" s="36"/>
      <c r="K635" s="37"/>
      <c r="L635" s="37"/>
      <c r="M635" s="38"/>
      <c r="N635" s="36"/>
      <c r="O635" s="39"/>
      <c r="P635" s="39"/>
    </row>
    <row r="636" spans="10:16" x14ac:dyDescent="0.25">
      <c r="J636" s="36"/>
      <c r="K636" s="37"/>
      <c r="L636" s="37"/>
      <c r="M636" s="38"/>
      <c r="N636" s="36"/>
      <c r="O636" s="39"/>
      <c r="P636" s="39"/>
    </row>
    <row r="637" spans="10:16" x14ac:dyDescent="0.25">
      <c r="J637" s="36"/>
      <c r="K637" s="37"/>
      <c r="L637" s="37"/>
      <c r="M637" s="38"/>
      <c r="N637" s="36"/>
      <c r="O637" s="39"/>
      <c r="P637" s="39"/>
    </row>
    <row r="638" spans="10:16" x14ac:dyDescent="0.25">
      <c r="J638" s="36"/>
      <c r="K638" s="37"/>
      <c r="L638" s="37"/>
      <c r="M638" s="38"/>
      <c r="N638" s="36"/>
      <c r="O638" s="39"/>
      <c r="P638" s="39"/>
    </row>
    <row r="639" spans="10:16" x14ac:dyDescent="0.25">
      <c r="J639" s="36"/>
      <c r="K639" s="37"/>
      <c r="L639" s="37"/>
      <c r="M639" s="38"/>
      <c r="N639" s="36"/>
      <c r="O639" s="39"/>
      <c r="P639" s="39"/>
    </row>
    <row r="640" spans="10:16" x14ac:dyDescent="0.25">
      <c r="J640" s="36"/>
      <c r="K640" s="37"/>
      <c r="L640" s="37"/>
      <c r="M640" s="38"/>
      <c r="N640" s="36"/>
      <c r="O640" s="39"/>
      <c r="P640" s="39"/>
    </row>
    <row r="641" spans="10:16" x14ac:dyDescent="0.25">
      <c r="J641" s="36"/>
      <c r="K641" s="37"/>
      <c r="L641" s="37"/>
      <c r="M641" s="38"/>
      <c r="N641" s="36"/>
      <c r="O641" s="39"/>
      <c r="P641" s="39"/>
    </row>
    <row r="642" spans="10:16" x14ac:dyDescent="0.25">
      <c r="J642" s="36"/>
      <c r="K642" s="37"/>
      <c r="L642" s="37"/>
      <c r="M642" s="38"/>
      <c r="N642" s="36"/>
      <c r="O642" s="39"/>
      <c r="P642" s="39"/>
    </row>
    <row r="643" spans="10:16" x14ac:dyDescent="0.25">
      <c r="J643" s="36"/>
      <c r="K643" s="37"/>
      <c r="L643" s="37"/>
      <c r="M643" s="38"/>
      <c r="N643" s="36"/>
      <c r="O643" s="39"/>
      <c r="P643" s="39"/>
    </row>
    <row r="644" spans="10:16" x14ac:dyDescent="0.25">
      <c r="J644" s="36"/>
      <c r="K644" s="37"/>
      <c r="L644" s="37"/>
      <c r="M644" s="38"/>
      <c r="N644" s="36"/>
      <c r="O644" s="39"/>
      <c r="P644" s="39"/>
    </row>
    <row r="645" spans="10:16" x14ac:dyDescent="0.25">
      <c r="J645" s="36"/>
      <c r="K645" s="37"/>
      <c r="L645" s="37"/>
      <c r="M645" s="38"/>
      <c r="N645" s="36"/>
      <c r="O645" s="39"/>
      <c r="P645" s="39"/>
    </row>
    <row r="646" spans="10:16" x14ac:dyDescent="0.25">
      <c r="J646" s="36"/>
      <c r="K646" s="37"/>
      <c r="L646" s="37"/>
      <c r="M646" s="38"/>
      <c r="N646" s="36"/>
      <c r="O646" s="39"/>
      <c r="P646" s="39"/>
    </row>
    <row r="647" spans="10:16" x14ac:dyDescent="0.25">
      <c r="J647" s="36"/>
      <c r="K647" s="37"/>
      <c r="L647" s="37"/>
      <c r="M647" s="38"/>
      <c r="N647" s="36"/>
      <c r="O647" s="39"/>
      <c r="P647" s="39"/>
    </row>
    <row r="648" spans="10:16" x14ac:dyDescent="0.25">
      <c r="J648" s="36"/>
      <c r="K648" s="37"/>
      <c r="L648" s="37"/>
      <c r="M648" s="38"/>
      <c r="N648" s="36"/>
      <c r="O648" s="39"/>
      <c r="P648" s="39"/>
    </row>
    <row r="649" spans="10:16" x14ac:dyDescent="0.25">
      <c r="J649" s="36"/>
      <c r="K649" s="37"/>
      <c r="L649" s="37"/>
      <c r="M649" s="38"/>
      <c r="N649" s="36"/>
      <c r="O649" s="39"/>
      <c r="P649" s="39"/>
    </row>
    <row r="650" spans="10:16" x14ac:dyDescent="0.25">
      <c r="J650" s="36"/>
      <c r="K650" s="37"/>
      <c r="L650" s="37"/>
      <c r="M650" s="38"/>
      <c r="N650" s="36"/>
      <c r="O650" s="39"/>
      <c r="P650" s="39"/>
    </row>
    <row r="651" spans="10:16" x14ac:dyDescent="0.25">
      <c r="J651" s="36"/>
      <c r="K651" s="37"/>
      <c r="L651" s="37"/>
      <c r="M651" s="38"/>
      <c r="N651" s="36"/>
      <c r="O651" s="39"/>
      <c r="P651" s="39"/>
    </row>
    <row r="652" spans="10:16" x14ac:dyDescent="0.25">
      <c r="J652" s="36"/>
      <c r="K652" s="37"/>
      <c r="L652" s="37"/>
      <c r="M652" s="38"/>
      <c r="N652" s="36"/>
      <c r="O652" s="39"/>
      <c r="P652" s="39"/>
    </row>
    <row r="653" spans="10:16" x14ac:dyDescent="0.25">
      <c r="J653" s="36"/>
      <c r="K653" s="37"/>
      <c r="L653" s="37"/>
      <c r="M653" s="38"/>
      <c r="N653" s="36"/>
      <c r="O653" s="39"/>
      <c r="P653" s="39"/>
    </row>
    <row r="654" spans="10:16" x14ac:dyDescent="0.25">
      <c r="J654" s="36"/>
      <c r="K654" s="37"/>
      <c r="L654" s="37"/>
      <c r="M654" s="38"/>
      <c r="N654" s="36"/>
      <c r="O654" s="39"/>
      <c r="P654" s="39"/>
    </row>
    <row r="655" spans="10:16" x14ac:dyDescent="0.25">
      <c r="J655" s="36"/>
      <c r="K655" s="37"/>
      <c r="L655" s="37"/>
      <c r="M655" s="38"/>
      <c r="N655" s="36"/>
      <c r="O655" s="39"/>
      <c r="P655" s="39"/>
    </row>
    <row r="656" spans="10:16" x14ac:dyDescent="0.25">
      <c r="J656" s="36"/>
      <c r="K656" s="37"/>
      <c r="L656" s="37"/>
      <c r="M656" s="38"/>
      <c r="N656" s="36"/>
      <c r="O656" s="39"/>
      <c r="P656" s="39"/>
    </row>
    <row r="657" spans="10:16" x14ac:dyDescent="0.25">
      <c r="J657" s="36"/>
      <c r="K657" s="37"/>
      <c r="L657" s="37"/>
      <c r="M657" s="38"/>
      <c r="N657" s="36"/>
      <c r="O657" s="39"/>
      <c r="P657" s="39"/>
    </row>
    <row r="658" spans="10:16" x14ac:dyDescent="0.25">
      <c r="J658" s="36"/>
      <c r="K658" s="37"/>
      <c r="L658" s="37"/>
      <c r="M658" s="38"/>
      <c r="N658" s="36"/>
      <c r="O658" s="39"/>
      <c r="P658" s="39"/>
    </row>
    <row r="659" spans="10:16" x14ac:dyDescent="0.25">
      <c r="J659" s="36"/>
      <c r="K659" s="37"/>
      <c r="L659" s="37"/>
      <c r="M659" s="38"/>
      <c r="N659" s="36"/>
      <c r="O659" s="39"/>
      <c r="P659" s="39"/>
    </row>
    <row r="660" spans="10:16" x14ac:dyDescent="0.25">
      <c r="J660" s="36"/>
      <c r="K660" s="37"/>
      <c r="L660" s="37"/>
      <c r="M660" s="38"/>
      <c r="N660" s="36"/>
      <c r="O660" s="39"/>
      <c r="P660" s="39"/>
    </row>
    <row r="661" spans="10:16" x14ac:dyDescent="0.25">
      <c r="J661" s="36"/>
      <c r="K661" s="37"/>
      <c r="L661" s="37"/>
      <c r="M661" s="38"/>
      <c r="N661" s="36"/>
      <c r="O661" s="39"/>
      <c r="P661" s="39"/>
    </row>
    <row r="662" spans="10:16" x14ac:dyDescent="0.25">
      <c r="J662" s="36"/>
      <c r="K662" s="37"/>
      <c r="L662" s="37"/>
      <c r="M662" s="38"/>
      <c r="N662" s="36"/>
      <c r="O662" s="39"/>
      <c r="P662" s="39"/>
    </row>
    <row r="663" spans="10:16" x14ac:dyDescent="0.25">
      <c r="J663" s="36"/>
      <c r="K663" s="37"/>
      <c r="L663" s="37"/>
      <c r="M663" s="38"/>
      <c r="N663" s="36"/>
      <c r="O663" s="39"/>
      <c r="P663" s="39"/>
    </row>
    <row r="664" spans="10:16" x14ac:dyDescent="0.25">
      <c r="J664" s="36"/>
      <c r="K664" s="37"/>
      <c r="L664" s="37"/>
      <c r="M664" s="38"/>
      <c r="N664" s="36"/>
      <c r="O664" s="39"/>
      <c r="P664" s="39"/>
    </row>
    <row r="665" spans="10:16" x14ac:dyDescent="0.25">
      <c r="J665" s="36"/>
      <c r="K665" s="37"/>
      <c r="L665" s="37"/>
      <c r="M665" s="38"/>
      <c r="N665" s="36"/>
      <c r="O665" s="39"/>
      <c r="P665" s="39"/>
    </row>
    <row r="666" spans="10:16" x14ac:dyDescent="0.25">
      <c r="J666" s="36"/>
      <c r="K666" s="37"/>
      <c r="L666" s="37"/>
      <c r="M666" s="38"/>
      <c r="N666" s="36"/>
      <c r="O666" s="39"/>
      <c r="P666" s="39"/>
    </row>
    <row r="667" spans="10:16" x14ac:dyDescent="0.25">
      <c r="J667" s="36"/>
      <c r="K667" s="37"/>
      <c r="L667" s="37"/>
      <c r="M667" s="38"/>
      <c r="N667" s="36"/>
      <c r="O667" s="39"/>
      <c r="P667" s="39"/>
    </row>
    <row r="668" spans="10:16" x14ac:dyDescent="0.25">
      <c r="J668" s="36"/>
      <c r="K668" s="37"/>
      <c r="L668" s="37"/>
      <c r="M668" s="38"/>
      <c r="N668" s="36"/>
      <c r="O668" s="39"/>
      <c r="P668" s="39"/>
    </row>
    <row r="669" spans="10:16" x14ac:dyDescent="0.25">
      <c r="J669" s="36"/>
      <c r="K669" s="37"/>
      <c r="L669" s="37"/>
      <c r="M669" s="38"/>
      <c r="N669" s="36"/>
      <c r="O669" s="39"/>
      <c r="P669" s="39"/>
    </row>
    <row r="670" spans="10:16" x14ac:dyDescent="0.25">
      <c r="J670" s="36"/>
      <c r="K670" s="37"/>
      <c r="L670" s="37"/>
      <c r="M670" s="38"/>
      <c r="N670" s="36"/>
      <c r="O670" s="39"/>
      <c r="P670" s="39"/>
    </row>
    <row r="671" spans="10:16" x14ac:dyDescent="0.25">
      <c r="J671" s="36"/>
      <c r="K671" s="37"/>
      <c r="L671" s="37"/>
      <c r="M671" s="38"/>
      <c r="N671" s="36"/>
      <c r="O671" s="39"/>
      <c r="P671" s="39"/>
    </row>
    <row r="672" spans="10:16" x14ac:dyDescent="0.25">
      <c r="J672" s="36"/>
      <c r="K672" s="37"/>
      <c r="L672" s="37"/>
      <c r="M672" s="38"/>
      <c r="N672" s="36"/>
      <c r="O672" s="39"/>
      <c r="P672" s="39"/>
    </row>
    <row r="673" spans="10:16" x14ac:dyDescent="0.25">
      <c r="J673" s="36"/>
      <c r="K673" s="37"/>
      <c r="L673" s="37"/>
      <c r="M673" s="38"/>
      <c r="N673" s="36"/>
      <c r="O673" s="39"/>
      <c r="P673" s="39"/>
    </row>
    <row r="674" spans="10:16" x14ac:dyDescent="0.25">
      <c r="J674" s="36"/>
      <c r="K674" s="37"/>
      <c r="L674" s="37"/>
      <c r="M674" s="38"/>
      <c r="N674" s="36"/>
      <c r="O674" s="39"/>
      <c r="P674" s="39"/>
    </row>
    <row r="675" spans="10:16" x14ac:dyDescent="0.25">
      <c r="J675" s="36"/>
      <c r="K675" s="37"/>
      <c r="L675" s="37"/>
      <c r="M675" s="38"/>
      <c r="N675" s="36"/>
      <c r="O675" s="39"/>
      <c r="P675" s="39"/>
    </row>
    <row r="676" spans="10:16" x14ac:dyDescent="0.25">
      <c r="J676" s="36"/>
      <c r="K676" s="37"/>
      <c r="L676" s="37"/>
      <c r="M676" s="38"/>
      <c r="N676" s="36"/>
      <c r="O676" s="39"/>
      <c r="P676" s="39"/>
    </row>
    <row r="677" spans="10:16" x14ac:dyDescent="0.25">
      <c r="J677" s="36"/>
      <c r="K677" s="37"/>
      <c r="L677" s="37"/>
      <c r="M677" s="38"/>
      <c r="N677" s="36"/>
      <c r="O677" s="39"/>
      <c r="P677" s="39"/>
    </row>
    <row r="678" spans="10:16" x14ac:dyDescent="0.25">
      <c r="J678" s="36"/>
      <c r="K678" s="37"/>
      <c r="L678" s="37"/>
      <c r="M678" s="38"/>
      <c r="N678" s="36"/>
      <c r="O678" s="39"/>
      <c r="P678" s="39"/>
    </row>
    <row r="679" spans="10:16" x14ac:dyDescent="0.25">
      <c r="J679" s="36"/>
      <c r="K679" s="37"/>
      <c r="L679" s="37"/>
      <c r="M679" s="38"/>
      <c r="N679" s="36"/>
      <c r="O679" s="39"/>
      <c r="P679" s="39"/>
    </row>
    <row r="680" spans="10:16" x14ac:dyDescent="0.25">
      <c r="J680" s="36"/>
      <c r="K680" s="37"/>
      <c r="L680" s="37"/>
      <c r="M680" s="38"/>
      <c r="N680" s="36"/>
      <c r="O680" s="39"/>
      <c r="P680" s="39"/>
    </row>
    <row r="681" spans="10:16" x14ac:dyDescent="0.25">
      <c r="J681" s="36"/>
      <c r="K681" s="37"/>
      <c r="L681" s="37"/>
      <c r="M681" s="38"/>
      <c r="N681" s="36"/>
      <c r="O681" s="39"/>
      <c r="P681" s="39"/>
    </row>
    <row r="682" spans="10:16" x14ac:dyDescent="0.25">
      <c r="J682" s="36"/>
      <c r="K682" s="37"/>
      <c r="L682" s="37"/>
      <c r="M682" s="38"/>
      <c r="N682" s="36"/>
      <c r="O682" s="39"/>
      <c r="P682" s="39"/>
    </row>
    <row r="683" spans="10:16" x14ac:dyDescent="0.25">
      <c r="J683" s="36"/>
      <c r="K683" s="37"/>
      <c r="L683" s="37"/>
      <c r="M683" s="38"/>
      <c r="N683" s="36"/>
      <c r="O683" s="39"/>
      <c r="P683" s="39"/>
    </row>
    <row r="684" spans="10:16" x14ac:dyDescent="0.25">
      <c r="J684" s="36"/>
      <c r="K684" s="37"/>
      <c r="L684" s="37"/>
      <c r="M684" s="38"/>
      <c r="N684" s="36"/>
      <c r="O684" s="39"/>
      <c r="P684" s="39"/>
    </row>
    <row r="685" spans="10:16" x14ac:dyDescent="0.25">
      <c r="J685" s="36"/>
      <c r="K685" s="37"/>
      <c r="L685" s="37"/>
      <c r="M685" s="38"/>
      <c r="N685" s="36"/>
      <c r="O685" s="39"/>
      <c r="P685" s="39"/>
    </row>
    <row r="686" spans="10:16" x14ac:dyDescent="0.25">
      <c r="J686" s="36"/>
      <c r="K686" s="37"/>
      <c r="L686" s="37"/>
      <c r="M686" s="38"/>
      <c r="N686" s="36"/>
      <c r="O686" s="39"/>
      <c r="P686" s="39"/>
    </row>
    <row r="687" spans="10:16" x14ac:dyDescent="0.25">
      <c r="J687" s="36"/>
      <c r="K687" s="37"/>
      <c r="L687" s="37"/>
      <c r="M687" s="38"/>
      <c r="N687" s="36"/>
      <c r="O687" s="39"/>
      <c r="P687" s="39"/>
    </row>
    <row r="688" spans="10:16" x14ac:dyDescent="0.25">
      <c r="J688" s="36"/>
      <c r="K688" s="37"/>
      <c r="L688" s="37"/>
      <c r="M688" s="38"/>
      <c r="N688" s="36"/>
      <c r="O688" s="39"/>
      <c r="P688" s="39"/>
    </row>
    <row r="689" spans="10:16" x14ac:dyDescent="0.25">
      <c r="J689" s="36"/>
      <c r="K689" s="37"/>
      <c r="L689" s="37"/>
      <c r="M689" s="38"/>
      <c r="N689" s="36"/>
      <c r="O689" s="39"/>
      <c r="P689" s="39"/>
    </row>
    <row r="690" spans="10:16" x14ac:dyDescent="0.25">
      <c r="J690" s="36"/>
      <c r="K690" s="37"/>
      <c r="L690" s="37"/>
      <c r="M690" s="38"/>
      <c r="N690" s="36"/>
      <c r="O690" s="39"/>
      <c r="P690" s="39"/>
    </row>
    <row r="691" spans="10:16" x14ac:dyDescent="0.25">
      <c r="J691" s="36"/>
      <c r="K691" s="37"/>
      <c r="L691" s="37"/>
      <c r="M691" s="38"/>
      <c r="N691" s="36"/>
      <c r="O691" s="39"/>
      <c r="P691" s="39"/>
    </row>
    <row r="692" spans="10:16" x14ac:dyDescent="0.25">
      <c r="J692" s="36"/>
      <c r="K692" s="37"/>
      <c r="L692" s="37"/>
      <c r="M692" s="38"/>
      <c r="N692" s="36"/>
      <c r="O692" s="39"/>
      <c r="P692" s="39"/>
    </row>
    <row r="693" spans="10:16" x14ac:dyDescent="0.25">
      <c r="J693" s="36"/>
      <c r="K693" s="37"/>
      <c r="L693" s="37"/>
      <c r="M693" s="38"/>
      <c r="N693" s="36"/>
      <c r="O693" s="39"/>
      <c r="P693" s="39"/>
    </row>
    <row r="694" spans="10:16" x14ac:dyDescent="0.25">
      <c r="J694" s="36"/>
      <c r="K694" s="37"/>
      <c r="L694" s="37"/>
      <c r="M694" s="38"/>
      <c r="N694" s="36"/>
      <c r="O694" s="39"/>
      <c r="P694" s="39"/>
    </row>
    <row r="695" spans="10:16" x14ac:dyDescent="0.25">
      <c r="J695" s="36"/>
      <c r="K695" s="37"/>
      <c r="L695" s="37"/>
      <c r="M695" s="38"/>
      <c r="N695" s="36"/>
      <c r="O695" s="39"/>
      <c r="P695" s="39"/>
    </row>
    <row r="696" spans="10:16" x14ac:dyDescent="0.25">
      <c r="J696" s="36"/>
      <c r="K696" s="37"/>
      <c r="L696" s="37"/>
      <c r="M696" s="38"/>
      <c r="N696" s="36"/>
      <c r="O696" s="39"/>
      <c r="P696" s="39"/>
    </row>
    <row r="697" spans="10:16" x14ac:dyDescent="0.25">
      <c r="J697" s="36"/>
      <c r="K697" s="37"/>
      <c r="L697" s="37"/>
      <c r="M697" s="38"/>
      <c r="N697" s="36"/>
      <c r="O697" s="39"/>
      <c r="P697" s="39"/>
    </row>
    <row r="698" spans="10:16" x14ac:dyDescent="0.25">
      <c r="J698" s="36"/>
      <c r="K698" s="37"/>
      <c r="L698" s="37"/>
      <c r="M698" s="38"/>
      <c r="N698" s="36"/>
      <c r="O698" s="39"/>
      <c r="P698" s="39"/>
    </row>
    <row r="699" spans="10:16" x14ac:dyDescent="0.25">
      <c r="J699" s="36"/>
      <c r="K699" s="37"/>
      <c r="L699" s="37"/>
      <c r="M699" s="38"/>
      <c r="N699" s="36"/>
      <c r="O699" s="39"/>
      <c r="P699" s="39"/>
    </row>
    <row r="700" spans="10:16" x14ac:dyDescent="0.25">
      <c r="J700" s="36"/>
      <c r="K700" s="37"/>
      <c r="L700" s="37"/>
      <c r="M700" s="38"/>
      <c r="N700" s="36"/>
      <c r="O700" s="39"/>
      <c r="P700" s="39"/>
    </row>
    <row r="701" spans="10:16" x14ac:dyDescent="0.25">
      <c r="J701" s="36"/>
      <c r="K701" s="37"/>
      <c r="L701" s="37"/>
      <c r="M701" s="38"/>
      <c r="N701" s="36"/>
      <c r="O701" s="39"/>
      <c r="P701" s="39"/>
    </row>
    <row r="702" spans="10:16" x14ac:dyDescent="0.25">
      <c r="J702" s="36"/>
      <c r="K702" s="37"/>
      <c r="L702" s="37"/>
      <c r="M702" s="38"/>
      <c r="N702" s="36"/>
      <c r="O702" s="39"/>
      <c r="P702" s="39"/>
    </row>
    <row r="703" spans="10:16" x14ac:dyDescent="0.25">
      <c r="J703" s="36"/>
      <c r="K703" s="37"/>
      <c r="L703" s="37"/>
      <c r="M703" s="38"/>
      <c r="N703" s="36"/>
      <c r="O703" s="39"/>
      <c r="P703" s="39"/>
    </row>
    <row r="704" spans="10:16" x14ac:dyDescent="0.25">
      <c r="J704" s="36"/>
      <c r="K704" s="37"/>
      <c r="L704" s="37"/>
      <c r="M704" s="38"/>
      <c r="N704" s="36"/>
      <c r="O704" s="39"/>
      <c r="P704" s="39"/>
    </row>
    <row r="705" spans="10:16" x14ac:dyDescent="0.25">
      <c r="J705" s="36"/>
      <c r="K705" s="37"/>
      <c r="L705" s="37"/>
      <c r="M705" s="38"/>
      <c r="N705" s="36"/>
      <c r="O705" s="39"/>
      <c r="P705" s="39"/>
    </row>
    <row r="706" spans="10:16" x14ac:dyDescent="0.25">
      <c r="J706" s="36"/>
      <c r="K706" s="37"/>
      <c r="L706" s="37"/>
      <c r="M706" s="38"/>
      <c r="N706" s="36"/>
      <c r="O706" s="39"/>
      <c r="P706" s="39"/>
    </row>
    <row r="707" spans="10:16" x14ac:dyDescent="0.25">
      <c r="J707" s="36"/>
      <c r="K707" s="37"/>
      <c r="L707" s="37"/>
      <c r="M707" s="38"/>
      <c r="N707" s="36"/>
      <c r="O707" s="39"/>
      <c r="P707" s="39"/>
    </row>
    <row r="708" spans="10:16" x14ac:dyDescent="0.25">
      <c r="J708" s="36"/>
      <c r="K708" s="37"/>
      <c r="L708" s="37"/>
      <c r="M708" s="38"/>
      <c r="N708" s="36"/>
      <c r="O708" s="39"/>
      <c r="P708" s="39"/>
    </row>
    <row r="709" spans="10:16" x14ac:dyDescent="0.25">
      <c r="J709" s="36"/>
      <c r="K709" s="37"/>
      <c r="L709" s="37"/>
      <c r="M709" s="38"/>
      <c r="N709" s="36"/>
      <c r="O709" s="39"/>
      <c r="P709" s="39"/>
    </row>
    <row r="710" spans="10:16" x14ac:dyDescent="0.25">
      <c r="J710" s="36"/>
      <c r="K710" s="37"/>
      <c r="L710" s="37"/>
      <c r="M710" s="38"/>
      <c r="N710" s="36"/>
      <c r="O710" s="39"/>
      <c r="P710" s="39"/>
    </row>
    <row r="711" spans="10:16" x14ac:dyDescent="0.25">
      <c r="J711" s="36"/>
      <c r="K711" s="37"/>
      <c r="L711" s="37"/>
      <c r="M711" s="38"/>
      <c r="N711" s="36"/>
      <c r="O711" s="39"/>
      <c r="P711" s="39"/>
    </row>
    <row r="712" spans="10:16" x14ac:dyDescent="0.25">
      <c r="J712" s="36"/>
      <c r="K712" s="37"/>
      <c r="L712" s="37"/>
      <c r="M712" s="38"/>
      <c r="N712" s="36"/>
      <c r="O712" s="39"/>
      <c r="P712" s="39"/>
    </row>
    <row r="713" spans="10:16" x14ac:dyDescent="0.25">
      <c r="J713" s="36"/>
      <c r="K713" s="37"/>
      <c r="L713" s="37"/>
      <c r="M713" s="38"/>
      <c r="N713" s="36"/>
      <c r="O713" s="39"/>
      <c r="P713" s="39"/>
    </row>
    <row r="714" spans="10:16" x14ac:dyDescent="0.25">
      <c r="J714" s="36"/>
      <c r="K714" s="37"/>
      <c r="L714" s="37"/>
      <c r="M714" s="38"/>
      <c r="N714" s="36"/>
      <c r="O714" s="39"/>
      <c r="P714" s="39"/>
    </row>
    <row r="715" spans="10:16" x14ac:dyDescent="0.25">
      <c r="J715" s="36"/>
      <c r="K715" s="37"/>
      <c r="L715" s="37"/>
      <c r="M715" s="38"/>
      <c r="N715" s="36"/>
      <c r="O715" s="39"/>
      <c r="P715" s="39"/>
    </row>
    <row r="716" spans="10:16" x14ac:dyDescent="0.25">
      <c r="J716" s="36"/>
      <c r="K716" s="37"/>
      <c r="L716" s="37"/>
      <c r="M716" s="38"/>
      <c r="N716" s="36"/>
      <c r="O716" s="39"/>
      <c r="P716" s="39"/>
    </row>
    <row r="717" spans="10:16" x14ac:dyDescent="0.25">
      <c r="J717" s="36"/>
      <c r="K717" s="37"/>
      <c r="L717" s="37"/>
      <c r="M717" s="38"/>
      <c r="N717" s="36"/>
      <c r="O717" s="39"/>
      <c r="P717" s="39"/>
    </row>
    <row r="718" spans="10:16" x14ac:dyDescent="0.25">
      <c r="J718" s="36"/>
      <c r="K718" s="37"/>
      <c r="L718" s="37"/>
      <c r="M718" s="38"/>
      <c r="N718" s="36"/>
      <c r="O718" s="39"/>
      <c r="P718" s="39"/>
    </row>
    <row r="719" spans="10:16" x14ac:dyDescent="0.25">
      <c r="J719" s="36"/>
      <c r="K719" s="37"/>
      <c r="L719" s="37"/>
      <c r="M719" s="38"/>
      <c r="N719" s="36"/>
      <c r="O719" s="39"/>
      <c r="P719" s="39"/>
    </row>
    <row r="720" spans="10:16" x14ac:dyDescent="0.25">
      <c r="J720" s="36"/>
      <c r="K720" s="37"/>
      <c r="L720" s="37"/>
      <c r="M720" s="38"/>
      <c r="N720" s="36"/>
      <c r="O720" s="39"/>
      <c r="P720" s="39"/>
    </row>
    <row r="721" spans="10:16" x14ac:dyDescent="0.25">
      <c r="J721" s="36"/>
      <c r="K721" s="37"/>
      <c r="L721" s="37"/>
      <c r="M721" s="38"/>
      <c r="N721" s="36"/>
      <c r="O721" s="39"/>
      <c r="P721" s="39"/>
    </row>
    <row r="722" spans="10:16" x14ac:dyDescent="0.25">
      <c r="J722" s="36"/>
      <c r="K722" s="37"/>
      <c r="L722" s="37"/>
      <c r="M722" s="38"/>
      <c r="N722" s="36"/>
      <c r="O722" s="39"/>
      <c r="P722" s="39"/>
    </row>
    <row r="723" spans="10:16" x14ac:dyDescent="0.25">
      <c r="J723" s="36"/>
      <c r="K723" s="37"/>
      <c r="L723" s="37"/>
      <c r="M723" s="38"/>
      <c r="N723" s="36"/>
      <c r="O723" s="39"/>
      <c r="P723" s="39"/>
    </row>
    <row r="724" spans="10:16" x14ac:dyDescent="0.25">
      <c r="J724" s="36"/>
      <c r="K724" s="37"/>
      <c r="L724" s="37"/>
      <c r="M724" s="38"/>
      <c r="N724" s="36"/>
      <c r="O724" s="39"/>
      <c r="P724" s="39"/>
    </row>
    <row r="725" spans="10:16" x14ac:dyDescent="0.25">
      <c r="J725" s="36"/>
      <c r="K725" s="37"/>
      <c r="L725" s="37"/>
      <c r="M725" s="38"/>
      <c r="N725" s="36"/>
      <c r="O725" s="39"/>
      <c r="P725" s="39"/>
    </row>
    <row r="726" spans="10:16" x14ac:dyDescent="0.25">
      <c r="J726" s="36"/>
      <c r="K726" s="37"/>
      <c r="L726" s="37"/>
      <c r="M726" s="38"/>
      <c r="N726" s="36"/>
      <c r="O726" s="39"/>
      <c r="P726" s="39"/>
    </row>
    <row r="727" spans="10:16" x14ac:dyDescent="0.25">
      <c r="J727" s="36"/>
      <c r="K727" s="37"/>
      <c r="L727" s="37"/>
      <c r="M727" s="38"/>
      <c r="N727" s="36"/>
      <c r="O727" s="39"/>
      <c r="P727" s="39"/>
    </row>
    <row r="728" spans="10:16" x14ac:dyDescent="0.25">
      <c r="J728" s="36"/>
      <c r="K728" s="37"/>
      <c r="L728" s="37"/>
      <c r="M728" s="38"/>
      <c r="N728" s="36"/>
      <c r="O728" s="39"/>
      <c r="P728" s="39"/>
    </row>
    <row r="729" spans="10:16" x14ac:dyDescent="0.25">
      <c r="J729" s="36"/>
      <c r="K729" s="37"/>
      <c r="L729" s="37"/>
      <c r="M729" s="38"/>
      <c r="N729" s="36"/>
      <c r="O729" s="39"/>
      <c r="P729" s="39"/>
    </row>
    <row r="730" spans="10:16" x14ac:dyDescent="0.25">
      <c r="J730" s="36"/>
      <c r="K730" s="37"/>
      <c r="L730" s="37"/>
      <c r="M730" s="38"/>
      <c r="N730" s="36"/>
      <c r="O730" s="39"/>
      <c r="P730" s="39"/>
    </row>
    <row r="731" spans="10:16" x14ac:dyDescent="0.25">
      <c r="J731" s="36"/>
      <c r="K731" s="37"/>
      <c r="L731" s="37"/>
      <c r="M731" s="38"/>
      <c r="N731" s="36"/>
      <c r="O731" s="39"/>
      <c r="P731" s="39"/>
    </row>
    <row r="732" spans="10:16" x14ac:dyDescent="0.25">
      <c r="J732" s="36"/>
      <c r="K732" s="37"/>
      <c r="L732" s="37"/>
      <c r="M732" s="38"/>
      <c r="N732" s="36"/>
      <c r="O732" s="39"/>
      <c r="P732" s="39"/>
    </row>
    <row r="733" spans="10:16" x14ac:dyDescent="0.25">
      <c r="J733" s="36"/>
      <c r="K733" s="37"/>
      <c r="L733" s="37"/>
      <c r="M733" s="38"/>
      <c r="N733" s="36"/>
      <c r="O733" s="39"/>
      <c r="P733" s="39"/>
    </row>
    <row r="734" spans="10:16" x14ac:dyDescent="0.25">
      <c r="J734" s="36"/>
      <c r="K734" s="37"/>
      <c r="L734" s="37"/>
      <c r="M734" s="38"/>
      <c r="N734" s="36"/>
      <c r="O734" s="39"/>
      <c r="P734" s="39"/>
    </row>
    <row r="735" spans="10:16" x14ac:dyDescent="0.25">
      <c r="J735" s="36"/>
      <c r="K735" s="37"/>
      <c r="L735" s="37"/>
      <c r="M735" s="38"/>
      <c r="N735" s="36"/>
      <c r="O735" s="39"/>
      <c r="P735" s="39"/>
    </row>
    <row r="736" spans="10:16" x14ac:dyDescent="0.25">
      <c r="J736" s="36"/>
      <c r="K736" s="37"/>
      <c r="L736" s="37"/>
      <c r="M736" s="38"/>
      <c r="N736" s="36"/>
      <c r="O736" s="39"/>
      <c r="P736" s="39"/>
    </row>
    <row r="737" spans="10:16" x14ac:dyDescent="0.25">
      <c r="J737" s="36"/>
      <c r="K737" s="37"/>
      <c r="L737" s="37"/>
      <c r="M737" s="38"/>
      <c r="N737" s="36"/>
      <c r="O737" s="39"/>
      <c r="P737" s="39"/>
    </row>
    <row r="738" spans="10:16" x14ac:dyDescent="0.25">
      <c r="J738" s="36"/>
      <c r="K738" s="37"/>
      <c r="L738" s="37"/>
      <c r="M738" s="38"/>
      <c r="N738" s="36"/>
      <c r="O738" s="39"/>
      <c r="P738" s="39"/>
    </row>
    <row r="739" spans="10:16" x14ac:dyDescent="0.25">
      <c r="J739" s="36"/>
      <c r="K739" s="37"/>
      <c r="L739" s="37"/>
      <c r="M739" s="38"/>
      <c r="N739" s="36"/>
      <c r="O739" s="39"/>
      <c r="P739" s="39"/>
    </row>
    <row r="740" spans="10:16" x14ac:dyDescent="0.25">
      <c r="J740" s="36"/>
      <c r="K740" s="37"/>
      <c r="L740" s="37"/>
      <c r="M740" s="38"/>
      <c r="N740" s="36"/>
      <c r="O740" s="39"/>
      <c r="P740" s="39"/>
    </row>
    <row r="741" spans="10:16" x14ac:dyDescent="0.25">
      <c r="J741" s="36"/>
      <c r="K741" s="37"/>
      <c r="L741" s="37"/>
      <c r="M741" s="38"/>
      <c r="N741" s="36"/>
      <c r="O741" s="39"/>
      <c r="P741" s="39"/>
    </row>
    <row r="742" spans="10:16" x14ac:dyDescent="0.25">
      <c r="J742" s="36"/>
      <c r="K742" s="37"/>
      <c r="L742" s="37"/>
      <c r="M742" s="38"/>
      <c r="N742" s="36"/>
      <c r="O742" s="39"/>
      <c r="P742" s="39"/>
    </row>
    <row r="743" spans="10:16" x14ac:dyDescent="0.25">
      <c r="J743" s="36"/>
      <c r="K743" s="37"/>
      <c r="L743" s="37"/>
      <c r="M743" s="38"/>
      <c r="N743" s="36"/>
      <c r="O743" s="39"/>
      <c r="P743" s="39"/>
    </row>
    <row r="744" spans="10:16" x14ac:dyDescent="0.25">
      <c r="J744" s="36"/>
      <c r="K744" s="37"/>
      <c r="L744" s="37"/>
      <c r="M744" s="38"/>
      <c r="N744" s="36"/>
      <c r="O744" s="39"/>
      <c r="P744" s="39"/>
    </row>
    <row r="745" spans="10:16" x14ac:dyDescent="0.25">
      <c r="J745" s="36"/>
      <c r="K745" s="37"/>
      <c r="L745" s="37"/>
      <c r="M745" s="38"/>
      <c r="N745" s="36"/>
      <c r="O745" s="39"/>
      <c r="P745" s="39"/>
    </row>
    <row r="746" spans="10:16" x14ac:dyDescent="0.25">
      <c r="J746" s="36"/>
      <c r="K746" s="37"/>
      <c r="L746" s="37"/>
      <c r="M746" s="38"/>
      <c r="N746" s="36"/>
      <c r="O746" s="39"/>
      <c r="P746" s="39"/>
    </row>
    <row r="747" spans="10:16" x14ac:dyDescent="0.25">
      <c r="J747" s="36"/>
      <c r="K747" s="37"/>
      <c r="L747" s="37"/>
      <c r="M747" s="38"/>
      <c r="N747" s="36"/>
      <c r="O747" s="39"/>
      <c r="P747" s="39"/>
    </row>
    <row r="748" spans="10:16" x14ac:dyDescent="0.25">
      <c r="J748" s="36"/>
      <c r="K748" s="37"/>
      <c r="L748" s="37"/>
      <c r="M748" s="38"/>
      <c r="N748" s="36"/>
      <c r="O748" s="39"/>
      <c r="P748" s="39"/>
    </row>
    <row r="749" spans="10:16" x14ac:dyDescent="0.25">
      <c r="J749" s="36"/>
      <c r="K749" s="37"/>
      <c r="L749" s="37"/>
      <c r="M749" s="38"/>
      <c r="N749" s="36"/>
      <c r="O749" s="39"/>
      <c r="P749" s="39"/>
    </row>
    <row r="750" spans="10:16" x14ac:dyDescent="0.25">
      <c r="J750" s="36"/>
      <c r="K750" s="37"/>
      <c r="L750" s="37"/>
      <c r="M750" s="38"/>
      <c r="N750" s="36"/>
      <c r="O750" s="39"/>
      <c r="P750" s="39"/>
    </row>
    <row r="751" spans="10:16" x14ac:dyDescent="0.25">
      <c r="J751" s="36"/>
      <c r="K751" s="37"/>
      <c r="L751" s="37"/>
      <c r="M751" s="38"/>
      <c r="N751" s="36"/>
      <c r="O751" s="39"/>
      <c r="P751" s="39"/>
    </row>
    <row r="752" spans="10:16" x14ac:dyDescent="0.25">
      <c r="J752" s="36"/>
      <c r="K752" s="37"/>
      <c r="L752" s="37"/>
      <c r="M752" s="38"/>
      <c r="N752" s="36"/>
      <c r="O752" s="39"/>
      <c r="P752" s="39"/>
    </row>
    <row r="753" spans="10:16" x14ac:dyDescent="0.25">
      <c r="J753" s="36"/>
      <c r="K753" s="37"/>
      <c r="L753" s="37"/>
      <c r="M753" s="38"/>
      <c r="N753" s="36"/>
      <c r="O753" s="39"/>
      <c r="P753" s="39"/>
    </row>
    <row r="754" spans="10:16" x14ac:dyDescent="0.25">
      <c r="J754" s="36"/>
      <c r="K754" s="37"/>
      <c r="L754" s="37"/>
      <c r="M754" s="38"/>
      <c r="N754" s="36"/>
      <c r="O754" s="39"/>
      <c r="P754" s="39"/>
    </row>
    <row r="755" spans="10:16" x14ac:dyDescent="0.25">
      <c r="J755" s="36"/>
      <c r="K755" s="37"/>
      <c r="L755" s="37"/>
      <c r="M755" s="38"/>
      <c r="N755" s="36"/>
      <c r="O755" s="39"/>
      <c r="P755" s="39"/>
    </row>
    <row r="756" spans="10:16" x14ac:dyDescent="0.25">
      <c r="J756" s="36"/>
      <c r="K756" s="37"/>
      <c r="L756" s="37"/>
      <c r="M756" s="38"/>
      <c r="N756" s="36"/>
      <c r="O756" s="39"/>
      <c r="P756" s="39"/>
    </row>
    <row r="757" spans="10:16" x14ac:dyDescent="0.25">
      <c r="J757" s="36"/>
      <c r="K757" s="37"/>
      <c r="L757" s="37"/>
      <c r="M757" s="38"/>
      <c r="N757" s="36"/>
      <c r="O757" s="39"/>
      <c r="P757" s="39"/>
    </row>
    <row r="758" spans="10:16" x14ac:dyDescent="0.25">
      <c r="J758" s="36"/>
      <c r="K758" s="37"/>
      <c r="L758" s="37"/>
      <c r="M758" s="38"/>
      <c r="N758" s="36"/>
      <c r="O758" s="39"/>
      <c r="P758" s="39"/>
    </row>
    <row r="759" spans="10:16" x14ac:dyDescent="0.25">
      <c r="J759" s="36"/>
      <c r="K759" s="37"/>
      <c r="L759" s="37"/>
      <c r="M759" s="38"/>
      <c r="N759" s="36"/>
      <c r="O759" s="39"/>
      <c r="P759" s="39"/>
    </row>
    <row r="760" spans="10:16" x14ac:dyDescent="0.25">
      <c r="J760" s="36"/>
      <c r="K760" s="37"/>
      <c r="L760" s="37"/>
      <c r="M760" s="38"/>
      <c r="N760" s="36"/>
      <c r="O760" s="39"/>
      <c r="P760" s="39"/>
    </row>
    <row r="761" spans="10:16" x14ac:dyDescent="0.25">
      <c r="J761" s="36"/>
      <c r="K761" s="37"/>
      <c r="L761" s="37"/>
      <c r="M761" s="38"/>
      <c r="N761" s="36"/>
      <c r="O761" s="39"/>
      <c r="P761" s="39"/>
    </row>
    <row r="762" spans="10:16" x14ac:dyDescent="0.25">
      <c r="J762" s="36"/>
      <c r="K762" s="37"/>
      <c r="L762" s="37"/>
      <c r="M762" s="38"/>
      <c r="N762" s="36"/>
      <c r="O762" s="39"/>
      <c r="P762" s="39"/>
    </row>
    <row r="763" spans="10:16" x14ac:dyDescent="0.25">
      <c r="J763" s="36"/>
      <c r="K763" s="37"/>
      <c r="L763" s="37"/>
      <c r="M763" s="38"/>
      <c r="N763" s="36"/>
      <c r="O763" s="39"/>
      <c r="P763" s="39"/>
    </row>
    <row r="764" spans="10:16" x14ac:dyDescent="0.25">
      <c r="J764" s="36"/>
      <c r="K764" s="37"/>
      <c r="L764" s="37"/>
      <c r="M764" s="38"/>
      <c r="N764" s="36"/>
      <c r="O764" s="39"/>
      <c r="P764" s="39"/>
    </row>
    <row r="765" spans="10:16" x14ac:dyDescent="0.25">
      <c r="J765" s="36"/>
      <c r="K765" s="37"/>
      <c r="L765" s="37"/>
      <c r="M765" s="38"/>
      <c r="N765" s="36"/>
      <c r="O765" s="39"/>
      <c r="P765" s="39"/>
    </row>
    <row r="766" spans="10:16" x14ac:dyDescent="0.25">
      <c r="J766" s="36"/>
      <c r="K766" s="37"/>
      <c r="L766" s="37"/>
      <c r="M766" s="38"/>
      <c r="N766" s="36"/>
      <c r="O766" s="39"/>
      <c r="P766" s="39"/>
    </row>
    <row r="767" spans="10:16" x14ac:dyDescent="0.25">
      <c r="J767" s="36"/>
      <c r="K767" s="37"/>
      <c r="L767" s="37"/>
      <c r="M767" s="38"/>
      <c r="N767" s="36"/>
      <c r="O767" s="39"/>
      <c r="P767" s="39"/>
    </row>
    <row r="768" spans="10:16" x14ac:dyDescent="0.25">
      <c r="J768" s="36"/>
      <c r="K768" s="37"/>
      <c r="L768" s="37"/>
      <c r="M768" s="38"/>
      <c r="N768" s="36"/>
      <c r="O768" s="39"/>
      <c r="P768" s="39"/>
    </row>
    <row r="769" spans="10:16" x14ac:dyDescent="0.25">
      <c r="J769" s="36"/>
      <c r="K769" s="37"/>
      <c r="L769" s="37"/>
      <c r="M769" s="38"/>
      <c r="N769" s="36"/>
      <c r="O769" s="39"/>
      <c r="P769" s="39"/>
    </row>
    <row r="770" spans="10:16" x14ac:dyDescent="0.25">
      <c r="J770" s="36"/>
      <c r="K770" s="37"/>
      <c r="L770" s="37"/>
      <c r="M770" s="38"/>
      <c r="N770" s="36"/>
      <c r="O770" s="39"/>
      <c r="P770" s="39"/>
    </row>
    <row r="771" spans="10:16" x14ac:dyDescent="0.25">
      <c r="J771" s="36"/>
      <c r="K771" s="37"/>
      <c r="L771" s="37"/>
      <c r="M771" s="38"/>
      <c r="N771" s="36"/>
      <c r="O771" s="39"/>
      <c r="P771" s="39"/>
    </row>
    <row r="772" spans="10:16" x14ac:dyDescent="0.25">
      <c r="J772" s="36"/>
      <c r="K772" s="37"/>
      <c r="L772" s="37"/>
      <c r="M772" s="38"/>
      <c r="N772" s="36"/>
      <c r="O772" s="39"/>
      <c r="P772" s="39"/>
    </row>
    <row r="773" spans="10:16" x14ac:dyDescent="0.25">
      <c r="J773" s="36"/>
      <c r="K773" s="37"/>
      <c r="L773" s="37"/>
      <c r="M773" s="38"/>
      <c r="N773" s="36"/>
      <c r="O773" s="39"/>
      <c r="P773" s="39"/>
    </row>
    <row r="774" spans="10:16" x14ac:dyDescent="0.25">
      <c r="J774" s="36"/>
      <c r="K774" s="37"/>
      <c r="L774" s="37"/>
      <c r="M774" s="38"/>
      <c r="N774" s="36"/>
      <c r="O774" s="39"/>
      <c r="P774" s="39"/>
    </row>
    <row r="775" spans="10:16" x14ac:dyDescent="0.25">
      <c r="J775" s="36"/>
      <c r="K775" s="37"/>
      <c r="L775" s="37"/>
      <c r="M775" s="38"/>
      <c r="N775" s="36"/>
      <c r="O775" s="39"/>
      <c r="P775" s="39"/>
    </row>
    <row r="776" spans="10:16" x14ac:dyDescent="0.25">
      <c r="J776" s="36"/>
      <c r="K776" s="37"/>
      <c r="L776" s="37"/>
      <c r="M776" s="38"/>
      <c r="N776" s="36"/>
      <c r="O776" s="39"/>
      <c r="P776" s="39"/>
    </row>
    <row r="777" spans="10:16" x14ac:dyDescent="0.25">
      <c r="J777" s="36"/>
      <c r="K777" s="37"/>
      <c r="L777" s="37"/>
      <c r="M777" s="38"/>
      <c r="N777" s="36"/>
      <c r="O777" s="39"/>
      <c r="P777" s="39"/>
    </row>
    <row r="778" spans="10:16" x14ac:dyDescent="0.25">
      <c r="J778" s="36"/>
      <c r="K778" s="37"/>
      <c r="L778" s="37"/>
      <c r="M778" s="38"/>
      <c r="N778" s="36"/>
      <c r="O778" s="39"/>
      <c r="P778" s="39"/>
    </row>
    <row r="779" spans="10:16" x14ac:dyDescent="0.25">
      <c r="J779" s="36"/>
      <c r="K779" s="37"/>
      <c r="L779" s="37"/>
      <c r="M779" s="38"/>
      <c r="N779" s="36"/>
      <c r="O779" s="39"/>
      <c r="P779" s="39"/>
    </row>
    <row r="780" spans="10:16" x14ac:dyDescent="0.25">
      <c r="J780" s="36"/>
      <c r="K780" s="37"/>
      <c r="L780" s="37"/>
      <c r="M780" s="38"/>
      <c r="N780" s="36"/>
      <c r="O780" s="39"/>
      <c r="P780" s="39"/>
    </row>
    <row r="781" spans="10:16" x14ac:dyDescent="0.25">
      <c r="J781" s="36"/>
      <c r="K781" s="37"/>
      <c r="L781" s="37"/>
      <c r="M781" s="38"/>
      <c r="N781" s="36"/>
      <c r="O781" s="39"/>
      <c r="P781" s="39"/>
    </row>
    <row r="782" spans="10:16" x14ac:dyDescent="0.25">
      <c r="J782" s="36"/>
      <c r="K782" s="37"/>
      <c r="L782" s="37"/>
      <c r="M782" s="38"/>
      <c r="N782" s="36"/>
      <c r="O782" s="39"/>
      <c r="P782" s="39"/>
    </row>
    <row r="783" spans="10:16" x14ac:dyDescent="0.25">
      <c r="J783" s="36"/>
      <c r="K783" s="37"/>
      <c r="L783" s="37"/>
      <c r="M783" s="38"/>
      <c r="N783" s="36"/>
      <c r="O783" s="39"/>
      <c r="P783" s="39"/>
    </row>
    <row r="784" spans="10:16" x14ac:dyDescent="0.25">
      <c r="J784" s="36"/>
      <c r="K784" s="37"/>
      <c r="L784" s="37"/>
      <c r="M784" s="38"/>
      <c r="N784" s="36"/>
      <c r="O784" s="39"/>
      <c r="P784" s="39"/>
    </row>
    <row r="785" spans="10:16" x14ac:dyDescent="0.25">
      <c r="J785" s="36"/>
      <c r="K785" s="37"/>
      <c r="L785" s="37"/>
      <c r="M785" s="38"/>
      <c r="N785" s="36"/>
      <c r="O785" s="39"/>
      <c r="P785" s="39"/>
    </row>
    <row r="786" spans="10:16" x14ac:dyDescent="0.25">
      <c r="J786" s="36"/>
      <c r="K786" s="37"/>
      <c r="L786" s="37"/>
      <c r="M786" s="38"/>
      <c r="N786" s="36"/>
      <c r="O786" s="39"/>
      <c r="P786" s="39"/>
    </row>
    <row r="787" spans="10:16" x14ac:dyDescent="0.25">
      <c r="J787" s="36"/>
      <c r="K787" s="37"/>
      <c r="L787" s="37"/>
      <c r="M787" s="38"/>
      <c r="N787" s="36"/>
      <c r="O787" s="39"/>
      <c r="P787" s="39"/>
    </row>
    <row r="788" spans="10:16" x14ac:dyDescent="0.25">
      <c r="J788" s="36"/>
      <c r="K788" s="37"/>
      <c r="L788" s="37"/>
      <c r="M788" s="38"/>
      <c r="N788" s="36"/>
      <c r="O788" s="39"/>
      <c r="P788" s="39"/>
    </row>
    <row r="789" spans="10:16" x14ac:dyDescent="0.25">
      <c r="J789" s="36"/>
      <c r="K789" s="37"/>
      <c r="L789" s="37"/>
      <c r="M789" s="38"/>
      <c r="N789" s="36"/>
      <c r="O789" s="39"/>
      <c r="P789" s="39"/>
    </row>
    <row r="790" spans="10:16" x14ac:dyDescent="0.25">
      <c r="J790" s="36"/>
      <c r="K790" s="37"/>
      <c r="L790" s="37"/>
      <c r="M790" s="38"/>
      <c r="N790" s="36"/>
      <c r="O790" s="39"/>
      <c r="P790" s="39"/>
    </row>
    <row r="791" spans="10:16" x14ac:dyDescent="0.25">
      <c r="J791" s="36"/>
      <c r="K791" s="37"/>
      <c r="L791" s="37"/>
      <c r="M791" s="38"/>
      <c r="N791" s="36"/>
      <c r="O791" s="39"/>
      <c r="P791" s="39"/>
    </row>
    <row r="792" spans="10:16" x14ac:dyDescent="0.25">
      <c r="J792" s="36"/>
      <c r="K792" s="37"/>
      <c r="L792" s="37"/>
      <c r="M792" s="38"/>
      <c r="N792" s="36"/>
      <c r="O792" s="39"/>
      <c r="P792" s="39"/>
    </row>
    <row r="793" spans="10:16" x14ac:dyDescent="0.25">
      <c r="J793" s="36"/>
      <c r="K793" s="37"/>
      <c r="L793" s="37"/>
      <c r="M793" s="38"/>
      <c r="N793" s="36"/>
      <c r="O793" s="39"/>
      <c r="P793" s="39"/>
    </row>
    <row r="794" spans="10:16" x14ac:dyDescent="0.25">
      <c r="J794" s="36"/>
      <c r="K794" s="37"/>
      <c r="L794" s="37"/>
      <c r="M794" s="38"/>
      <c r="N794" s="36"/>
      <c r="O794" s="39"/>
      <c r="P794" s="39"/>
    </row>
    <row r="795" spans="10:16" x14ac:dyDescent="0.25">
      <c r="J795" s="36"/>
      <c r="K795" s="37"/>
      <c r="L795" s="37"/>
      <c r="M795" s="38"/>
      <c r="N795" s="36"/>
      <c r="O795" s="39"/>
      <c r="P795" s="39"/>
    </row>
    <row r="796" spans="10:16" x14ac:dyDescent="0.25">
      <c r="J796" s="36"/>
      <c r="K796" s="37"/>
      <c r="L796" s="37"/>
      <c r="M796" s="38"/>
      <c r="N796" s="36"/>
      <c r="O796" s="39"/>
      <c r="P796" s="39"/>
    </row>
    <row r="797" spans="10:16" x14ac:dyDescent="0.25">
      <c r="J797" s="36"/>
      <c r="K797" s="37"/>
      <c r="L797" s="37"/>
      <c r="M797" s="38"/>
      <c r="N797" s="36"/>
      <c r="O797" s="39"/>
      <c r="P797" s="39"/>
    </row>
    <row r="798" spans="10:16" x14ac:dyDescent="0.25">
      <c r="J798" s="36"/>
      <c r="K798" s="37"/>
      <c r="L798" s="37"/>
      <c r="M798" s="38"/>
      <c r="N798" s="36"/>
      <c r="O798" s="39"/>
      <c r="P798" s="39"/>
    </row>
    <row r="799" spans="10:16" x14ac:dyDescent="0.25">
      <c r="J799" s="36"/>
      <c r="K799" s="37"/>
      <c r="L799" s="37"/>
      <c r="M799" s="38"/>
      <c r="N799" s="36"/>
      <c r="O799" s="39"/>
      <c r="P799" s="39"/>
    </row>
    <row r="800" spans="10:16" x14ac:dyDescent="0.25">
      <c r="J800" s="36"/>
      <c r="K800" s="37"/>
      <c r="L800" s="37"/>
      <c r="M800" s="38"/>
      <c r="N800" s="36"/>
      <c r="O800" s="39"/>
      <c r="P800" s="39"/>
    </row>
    <row r="801" spans="10:16" x14ac:dyDescent="0.25">
      <c r="J801" s="36"/>
      <c r="K801" s="37"/>
      <c r="L801" s="37"/>
      <c r="M801" s="38"/>
      <c r="N801" s="36"/>
      <c r="O801" s="39"/>
      <c r="P801" s="39"/>
    </row>
    <row r="802" spans="10:16" x14ac:dyDescent="0.25">
      <c r="J802" s="36"/>
      <c r="K802" s="37"/>
      <c r="L802" s="37"/>
      <c r="M802" s="38"/>
      <c r="N802" s="36"/>
      <c r="O802" s="39"/>
      <c r="P802" s="39"/>
    </row>
    <row r="803" spans="10:16" x14ac:dyDescent="0.25">
      <c r="J803" s="36"/>
      <c r="K803" s="37"/>
      <c r="L803" s="37"/>
      <c r="M803" s="38"/>
      <c r="N803" s="36"/>
      <c r="O803" s="39"/>
      <c r="P803" s="39"/>
    </row>
    <row r="804" spans="10:16" x14ac:dyDescent="0.25">
      <c r="J804" s="36"/>
      <c r="K804" s="37"/>
      <c r="L804" s="37"/>
      <c r="M804" s="38"/>
      <c r="N804" s="36"/>
      <c r="O804" s="39"/>
      <c r="P804" s="39"/>
    </row>
    <row r="805" spans="10:16" x14ac:dyDescent="0.25">
      <c r="J805" s="36"/>
      <c r="K805" s="37"/>
      <c r="L805" s="37"/>
      <c r="M805" s="38"/>
      <c r="N805" s="36"/>
      <c r="O805" s="39"/>
      <c r="P805" s="39"/>
    </row>
    <row r="806" spans="10:16" x14ac:dyDescent="0.25">
      <c r="J806" s="36"/>
      <c r="K806" s="37"/>
      <c r="L806" s="37"/>
      <c r="M806" s="38"/>
      <c r="N806" s="36"/>
      <c r="O806" s="39"/>
      <c r="P806" s="39"/>
    </row>
    <row r="807" spans="10:16" x14ac:dyDescent="0.25">
      <c r="J807" s="36"/>
      <c r="K807" s="37"/>
      <c r="L807" s="37"/>
      <c r="M807" s="38"/>
      <c r="N807" s="36"/>
      <c r="O807" s="39"/>
      <c r="P807" s="39"/>
    </row>
    <row r="808" spans="10:16" x14ac:dyDescent="0.25">
      <c r="J808" s="36"/>
      <c r="K808" s="37"/>
      <c r="L808" s="37"/>
      <c r="M808" s="38"/>
      <c r="N808" s="36"/>
      <c r="O808" s="39"/>
      <c r="P808" s="39"/>
    </row>
    <row r="809" spans="10:16" x14ac:dyDescent="0.25">
      <c r="J809" s="36"/>
      <c r="K809" s="37"/>
      <c r="L809" s="37"/>
      <c r="M809" s="38"/>
      <c r="N809" s="36"/>
      <c r="O809" s="39"/>
      <c r="P809" s="39"/>
    </row>
    <row r="810" spans="10:16" x14ac:dyDescent="0.25">
      <c r="J810" s="36"/>
      <c r="K810" s="37"/>
      <c r="L810" s="37"/>
      <c r="M810" s="38"/>
      <c r="N810" s="36"/>
      <c r="O810" s="39"/>
      <c r="P810" s="39"/>
    </row>
    <row r="811" spans="10:16" x14ac:dyDescent="0.25">
      <c r="J811" s="36"/>
      <c r="K811" s="37"/>
      <c r="L811" s="37"/>
      <c r="M811" s="38"/>
      <c r="N811" s="36"/>
      <c r="O811" s="39"/>
      <c r="P811" s="39"/>
    </row>
    <row r="812" spans="10:16" x14ac:dyDescent="0.25">
      <c r="J812" s="36"/>
      <c r="K812" s="37"/>
      <c r="L812" s="37"/>
      <c r="M812" s="38"/>
      <c r="N812" s="36"/>
      <c r="O812" s="39"/>
      <c r="P812" s="39"/>
    </row>
    <row r="813" spans="10:16" x14ac:dyDescent="0.25">
      <c r="J813" s="36"/>
      <c r="K813" s="37"/>
      <c r="L813" s="37"/>
      <c r="M813" s="38"/>
      <c r="N813" s="36"/>
      <c r="O813" s="39"/>
      <c r="P813" s="39"/>
    </row>
    <row r="814" spans="10:16" x14ac:dyDescent="0.25">
      <c r="J814" s="36"/>
      <c r="K814" s="37"/>
      <c r="L814" s="37"/>
      <c r="M814" s="38"/>
      <c r="N814" s="36"/>
      <c r="O814" s="39"/>
      <c r="P814" s="39"/>
    </row>
    <row r="815" spans="10:16" x14ac:dyDescent="0.25">
      <c r="J815" s="36"/>
      <c r="K815" s="37"/>
      <c r="L815" s="37"/>
      <c r="M815" s="38"/>
      <c r="N815" s="36"/>
      <c r="O815" s="39"/>
      <c r="P815" s="39"/>
    </row>
    <row r="816" spans="10:16" x14ac:dyDescent="0.25">
      <c r="J816" s="36"/>
      <c r="K816" s="37"/>
      <c r="L816" s="37"/>
      <c r="M816" s="38"/>
      <c r="N816" s="36"/>
      <c r="O816" s="39"/>
      <c r="P816" s="39"/>
    </row>
    <row r="817" spans="10:16" x14ac:dyDescent="0.25">
      <c r="J817" s="36"/>
      <c r="K817" s="37"/>
      <c r="L817" s="37"/>
      <c r="M817" s="38"/>
      <c r="N817" s="36"/>
      <c r="O817" s="39"/>
      <c r="P817" s="39"/>
    </row>
    <row r="818" spans="10:16" x14ac:dyDescent="0.25">
      <c r="J818" s="36"/>
      <c r="K818" s="37"/>
      <c r="L818" s="37"/>
      <c r="M818" s="38"/>
      <c r="N818" s="36"/>
      <c r="O818" s="39"/>
      <c r="P818" s="39"/>
    </row>
    <row r="819" spans="10:16" x14ac:dyDescent="0.25">
      <c r="J819" s="36"/>
      <c r="K819" s="37"/>
      <c r="L819" s="37"/>
      <c r="M819" s="38"/>
      <c r="N819" s="36"/>
      <c r="O819" s="39"/>
      <c r="P819" s="39"/>
    </row>
    <row r="820" spans="10:16" x14ac:dyDescent="0.25">
      <c r="J820" s="36"/>
      <c r="K820" s="37"/>
      <c r="L820" s="37"/>
      <c r="M820" s="38"/>
      <c r="N820" s="36"/>
      <c r="O820" s="39"/>
      <c r="P820" s="39"/>
    </row>
    <row r="821" spans="10:16" x14ac:dyDescent="0.25">
      <c r="J821" s="36"/>
      <c r="K821" s="37"/>
      <c r="L821" s="37"/>
      <c r="M821" s="38"/>
      <c r="N821" s="36"/>
      <c r="O821" s="39"/>
      <c r="P821" s="39"/>
    </row>
    <row r="822" spans="10:16" x14ac:dyDescent="0.25">
      <c r="J822" s="36"/>
      <c r="K822" s="37"/>
      <c r="L822" s="37"/>
      <c r="M822" s="38"/>
      <c r="N822" s="36"/>
      <c r="O822" s="39"/>
      <c r="P822" s="39"/>
    </row>
    <row r="823" spans="10:16" x14ac:dyDescent="0.25">
      <c r="J823" s="36"/>
      <c r="K823" s="37"/>
      <c r="L823" s="37"/>
      <c r="M823" s="38"/>
      <c r="N823" s="36"/>
      <c r="O823" s="39"/>
      <c r="P823" s="39"/>
    </row>
    <row r="824" spans="10:16" x14ac:dyDescent="0.25">
      <c r="J824" s="36"/>
      <c r="K824" s="37"/>
      <c r="L824" s="37"/>
      <c r="M824" s="38"/>
      <c r="N824" s="36"/>
      <c r="O824" s="39"/>
      <c r="P824" s="39"/>
    </row>
    <row r="825" spans="10:16" x14ac:dyDescent="0.25">
      <c r="J825" s="36"/>
      <c r="K825" s="37"/>
      <c r="L825" s="37"/>
      <c r="M825" s="38"/>
      <c r="N825" s="36"/>
      <c r="O825" s="39"/>
      <c r="P825" s="39"/>
    </row>
    <row r="826" spans="10:16" x14ac:dyDescent="0.25">
      <c r="J826" s="36"/>
      <c r="K826" s="37"/>
      <c r="L826" s="37"/>
      <c r="M826" s="38"/>
      <c r="N826" s="36"/>
      <c r="O826" s="39"/>
      <c r="P826" s="39"/>
    </row>
    <row r="827" spans="10:16" x14ac:dyDescent="0.25">
      <c r="J827" s="36"/>
      <c r="K827" s="37"/>
      <c r="L827" s="37"/>
      <c r="M827" s="38"/>
      <c r="N827" s="36"/>
      <c r="O827" s="39"/>
      <c r="P827" s="39"/>
    </row>
    <row r="828" spans="10:16" x14ac:dyDescent="0.25">
      <c r="J828" s="36"/>
      <c r="K828" s="37"/>
      <c r="L828" s="37"/>
      <c r="M828" s="38"/>
      <c r="N828" s="36"/>
      <c r="O828" s="39"/>
      <c r="P828" s="39"/>
    </row>
    <row r="829" spans="10:16" x14ac:dyDescent="0.25">
      <c r="J829" s="36"/>
      <c r="K829" s="37"/>
      <c r="L829" s="37"/>
      <c r="M829" s="38"/>
      <c r="N829" s="36"/>
      <c r="O829" s="39"/>
      <c r="P829" s="39"/>
    </row>
    <row r="830" spans="10:16" x14ac:dyDescent="0.25">
      <c r="J830" s="36"/>
      <c r="K830" s="37"/>
      <c r="L830" s="37"/>
      <c r="M830" s="38"/>
      <c r="N830" s="36"/>
      <c r="O830" s="39"/>
      <c r="P830" s="39"/>
    </row>
    <row r="831" spans="10:16" x14ac:dyDescent="0.25">
      <c r="J831" s="36"/>
      <c r="K831" s="37"/>
      <c r="L831" s="37"/>
      <c r="M831" s="38"/>
      <c r="N831" s="36"/>
      <c r="O831" s="39"/>
      <c r="P831" s="39"/>
    </row>
    <row r="832" spans="10:16" x14ac:dyDescent="0.25">
      <c r="J832" s="36"/>
      <c r="K832" s="37"/>
      <c r="L832" s="37"/>
      <c r="M832" s="38"/>
      <c r="N832" s="36"/>
      <c r="O832" s="39"/>
      <c r="P832" s="39"/>
    </row>
    <row r="833" spans="10:16" x14ac:dyDescent="0.25">
      <c r="J833" s="36"/>
      <c r="K833" s="37"/>
      <c r="L833" s="37"/>
      <c r="M833" s="38"/>
      <c r="N833" s="36"/>
      <c r="O833" s="39"/>
      <c r="P833" s="39"/>
    </row>
    <row r="834" spans="10:16" x14ac:dyDescent="0.25">
      <c r="J834" s="36"/>
      <c r="K834" s="37"/>
      <c r="L834" s="37"/>
      <c r="M834" s="38"/>
      <c r="N834" s="36"/>
      <c r="O834" s="39"/>
      <c r="P834" s="39"/>
    </row>
    <row r="835" spans="10:16" x14ac:dyDescent="0.25">
      <c r="J835" s="36"/>
      <c r="K835" s="37"/>
      <c r="L835" s="37"/>
      <c r="M835" s="38"/>
      <c r="N835" s="36"/>
      <c r="O835" s="39"/>
      <c r="P835" s="39"/>
    </row>
    <row r="836" spans="10:16" x14ac:dyDescent="0.25">
      <c r="J836" s="36"/>
      <c r="K836" s="37"/>
      <c r="L836" s="37"/>
      <c r="M836" s="38"/>
      <c r="N836" s="36"/>
      <c r="O836" s="39"/>
      <c r="P836" s="39"/>
    </row>
    <row r="837" spans="10:16" x14ac:dyDescent="0.25">
      <c r="J837" s="36"/>
      <c r="K837" s="37"/>
      <c r="L837" s="37"/>
      <c r="M837" s="38"/>
      <c r="N837" s="36"/>
      <c r="O837" s="39"/>
      <c r="P837" s="39"/>
    </row>
    <row r="838" spans="10:16" x14ac:dyDescent="0.25">
      <c r="J838" s="36"/>
      <c r="K838" s="37"/>
      <c r="L838" s="37"/>
      <c r="M838" s="38"/>
      <c r="N838" s="36"/>
      <c r="O838" s="39"/>
      <c r="P838" s="39"/>
    </row>
    <row r="839" spans="10:16" x14ac:dyDescent="0.25">
      <c r="J839" s="36"/>
      <c r="K839" s="37"/>
      <c r="L839" s="37"/>
      <c r="M839" s="38"/>
      <c r="N839" s="36"/>
      <c r="O839" s="39"/>
      <c r="P839" s="39"/>
    </row>
    <row r="840" spans="10:16" x14ac:dyDescent="0.25">
      <c r="J840" s="36"/>
      <c r="K840" s="37"/>
      <c r="L840" s="37"/>
      <c r="M840" s="38"/>
      <c r="N840" s="36"/>
      <c r="O840" s="39"/>
      <c r="P840" s="39"/>
    </row>
    <row r="841" spans="10:16" x14ac:dyDescent="0.25">
      <c r="J841" s="36"/>
      <c r="K841" s="37"/>
      <c r="L841" s="37"/>
      <c r="M841" s="38"/>
      <c r="N841" s="36"/>
      <c r="O841" s="39"/>
      <c r="P841" s="39"/>
    </row>
    <row r="842" spans="10:16" x14ac:dyDescent="0.25">
      <c r="J842" s="36"/>
      <c r="K842" s="37"/>
      <c r="L842" s="37"/>
      <c r="M842" s="38"/>
      <c r="N842" s="36"/>
      <c r="O842" s="39"/>
      <c r="P842" s="39"/>
    </row>
    <row r="843" spans="10:16" x14ac:dyDescent="0.25">
      <c r="J843" s="36"/>
      <c r="K843" s="37"/>
      <c r="L843" s="37"/>
      <c r="M843" s="38"/>
      <c r="N843" s="36"/>
      <c r="O843" s="39"/>
      <c r="P843" s="39"/>
    </row>
    <row r="844" spans="10:16" x14ac:dyDescent="0.25">
      <c r="J844" s="36"/>
      <c r="K844" s="37"/>
      <c r="L844" s="37"/>
      <c r="M844" s="38"/>
      <c r="N844" s="36"/>
      <c r="O844" s="39"/>
      <c r="P844" s="39"/>
    </row>
    <row r="845" spans="10:16" x14ac:dyDescent="0.25">
      <c r="J845" s="36"/>
      <c r="K845" s="37"/>
      <c r="L845" s="37"/>
      <c r="M845" s="38"/>
      <c r="N845" s="36"/>
      <c r="O845" s="39"/>
      <c r="P845" s="39"/>
    </row>
    <row r="846" spans="10:16" x14ac:dyDescent="0.25">
      <c r="J846" s="36"/>
      <c r="K846" s="37"/>
      <c r="L846" s="37"/>
      <c r="M846" s="38"/>
      <c r="N846" s="36"/>
      <c r="O846" s="39"/>
      <c r="P846" s="39"/>
    </row>
    <row r="847" spans="10:16" x14ac:dyDescent="0.25">
      <c r="J847" s="36"/>
      <c r="K847" s="37"/>
      <c r="L847" s="37"/>
      <c r="M847" s="38"/>
      <c r="N847" s="36"/>
      <c r="O847" s="39"/>
      <c r="P847" s="39"/>
    </row>
    <row r="848" spans="10:16" x14ac:dyDescent="0.25">
      <c r="J848" s="36"/>
      <c r="K848" s="37"/>
      <c r="L848" s="37"/>
      <c r="M848" s="38"/>
      <c r="N848" s="36"/>
      <c r="O848" s="39"/>
      <c r="P848" s="39"/>
    </row>
    <row r="849" spans="10:16" x14ac:dyDescent="0.25">
      <c r="J849" s="36"/>
      <c r="K849" s="37"/>
      <c r="L849" s="37"/>
      <c r="M849" s="38"/>
      <c r="N849" s="36"/>
      <c r="O849" s="39"/>
      <c r="P849" s="39"/>
    </row>
    <row r="850" spans="10:16" x14ac:dyDescent="0.25">
      <c r="J850" s="36"/>
      <c r="K850" s="37"/>
      <c r="L850" s="37"/>
      <c r="M850" s="38"/>
      <c r="N850" s="36"/>
      <c r="O850" s="39"/>
      <c r="P850" s="39"/>
    </row>
    <row r="851" spans="10:16" x14ac:dyDescent="0.25">
      <c r="J851" s="36"/>
      <c r="K851" s="37"/>
      <c r="L851" s="37"/>
      <c r="M851" s="38"/>
      <c r="N851" s="36"/>
      <c r="O851" s="39"/>
      <c r="P851" s="39"/>
    </row>
    <row r="852" spans="10:16" x14ac:dyDescent="0.25">
      <c r="J852" s="36"/>
      <c r="K852" s="37"/>
      <c r="L852" s="37"/>
      <c r="M852" s="38"/>
      <c r="N852" s="36"/>
      <c r="O852" s="39"/>
      <c r="P852" s="39"/>
    </row>
    <row r="853" spans="10:16" x14ac:dyDescent="0.25">
      <c r="J853" s="36"/>
      <c r="K853" s="37"/>
      <c r="L853" s="37"/>
      <c r="M853" s="38"/>
      <c r="N853" s="36"/>
      <c r="O853" s="39"/>
      <c r="P853" s="39"/>
    </row>
    <row r="854" spans="10:16" x14ac:dyDescent="0.25">
      <c r="J854" s="36"/>
      <c r="K854" s="37"/>
      <c r="L854" s="37"/>
      <c r="M854" s="38"/>
      <c r="N854" s="36"/>
      <c r="O854" s="39"/>
      <c r="P854" s="39"/>
    </row>
    <row r="855" spans="10:16" x14ac:dyDescent="0.25">
      <c r="J855" s="36"/>
      <c r="K855" s="37"/>
      <c r="L855" s="37"/>
      <c r="M855" s="38"/>
      <c r="N855" s="36"/>
      <c r="O855" s="39"/>
      <c r="P855" s="39"/>
    </row>
    <row r="856" spans="10:16" x14ac:dyDescent="0.25">
      <c r="J856" s="36"/>
      <c r="K856" s="37"/>
      <c r="L856" s="37"/>
      <c r="M856" s="38"/>
      <c r="N856" s="36"/>
      <c r="O856" s="39"/>
      <c r="P856" s="39"/>
    </row>
    <row r="857" spans="10:16" x14ac:dyDescent="0.25">
      <c r="J857" s="36"/>
      <c r="K857" s="37"/>
      <c r="L857" s="37"/>
      <c r="M857" s="38"/>
      <c r="N857" s="36"/>
      <c r="O857" s="39"/>
      <c r="P857" s="39"/>
    </row>
    <row r="858" spans="10:16" x14ac:dyDescent="0.25">
      <c r="J858" s="36"/>
      <c r="K858" s="37"/>
      <c r="L858" s="37"/>
      <c r="M858" s="38"/>
      <c r="N858" s="36"/>
      <c r="O858" s="39"/>
      <c r="P858" s="39"/>
    </row>
    <row r="859" spans="10:16" x14ac:dyDescent="0.25">
      <c r="J859" s="36"/>
      <c r="K859" s="37"/>
      <c r="L859" s="37"/>
      <c r="M859" s="38"/>
      <c r="N859" s="36"/>
      <c r="O859" s="39"/>
      <c r="P859" s="39"/>
    </row>
    <row r="860" spans="10:16" x14ac:dyDescent="0.25">
      <c r="J860" s="36"/>
      <c r="K860" s="37"/>
      <c r="L860" s="37"/>
      <c r="M860" s="38"/>
      <c r="N860" s="36"/>
      <c r="O860" s="39"/>
      <c r="P860" s="39"/>
    </row>
    <row r="861" spans="10:16" x14ac:dyDescent="0.25">
      <c r="J861" s="36"/>
      <c r="K861" s="37"/>
      <c r="L861" s="37"/>
      <c r="M861" s="38"/>
      <c r="N861" s="36"/>
      <c r="O861" s="39"/>
      <c r="P861" s="39"/>
    </row>
    <row r="862" spans="10:16" x14ac:dyDescent="0.25">
      <c r="J862" s="36"/>
      <c r="K862" s="37"/>
      <c r="L862" s="37"/>
      <c r="M862" s="38"/>
      <c r="N862" s="36"/>
      <c r="O862" s="39"/>
      <c r="P862" s="39"/>
    </row>
    <row r="863" spans="10:16" x14ac:dyDescent="0.25">
      <c r="J863" s="36"/>
      <c r="K863" s="37"/>
      <c r="L863" s="37"/>
      <c r="M863" s="38"/>
      <c r="N863" s="36"/>
      <c r="O863" s="39"/>
      <c r="P863" s="39"/>
    </row>
    <row r="864" spans="10:16" x14ac:dyDescent="0.25">
      <c r="J864" s="36"/>
      <c r="K864" s="37"/>
      <c r="L864" s="37"/>
      <c r="M864" s="38"/>
      <c r="N864" s="36"/>
      <c r="O864" s="39"/>
      <c r="P864" s="39"/>
    </row>
    <row r="865" spans="10:16" x14ac:dyDescent="0.25">
      <c r="J865" s="36"/>
      <c r="K865" s="37"/>
      <c r="L865" s="37"/>
      <c r="M865" s="38"/>
      <c r="N865" s="36"/>
      <c r="O865" s="39"/>
      <c r="P865" s="39"/>
    </row>
    <row r="866" spans="10:16" x14ac:dyDescent="0.25">
      <c r="J866" s="36"/>
      <c r="K866" s="37"/>
      <c r="L866" s="37"/>
      <c r="M866" s="38"/>
      <c r="N866" s="36"/>
      <c r="O866" s="39"/>
      <c r="P866" s="39"/>
    </row>
    <row r="867" spans="10:16" x14ac:dyDescent="0.25">
      <c r="J867" s="36"/>
      <c r="K867" s="37"/>
      <c r="L867" s="37"/>
      <c r="M867" s="38"/>
      <c r="N867" s="36"/>
      <c r="O867" s="39"/>
      <c r="P867" s="39"/>
    </row>
    <row r="868" spans="10:16" x14ac:dyDescent="0.25">
      <c r="J868" s="36"/>
      <c r="K868" s="37"/>
      <c r="L868" s="37"/>
      <c r="M868" s="38"/>
      <c r="N868" s="36"/>
      <c r="O868" s="39"/>
      <c r="P868" s="39"/>
    </row>
    <row r="869" spans="10:16" x14ac:dyDescent="0.25">
      <c r="J869" s="36"/>
      <c r="K869" s="37"/>
      <c r="L869" s="37"/>
      <c r="M869" s="38"/>
      <c r="N869" s="36"/>
      <c r="O869" s="39"/>
      <c r="P869" s="39"/>
    </row>
    <row r="870" spans="10:16" x14ac:dyDescent="0.25">
      <c r="J870" s="36"/>
      <c r="K870" s="37"/>
      <c r="L870" s="37"/>
      <c r="M870" s="38"/>
      <c r="N870" s="36"/>
      <c r="O870" s="39"/>
      <c r="P870" s="39"/>
    </row>
    <row r="871" spans="10:16" x14ac:dyDescent="0.25">
      <c r="J871" s="36"/>
      <c r="K871" s="37"/>
      <c r="L871" s="37"/>
      <c r="M871" s="38"/>
      <c r="N871" s="36"/>
      <c r="O871" s="39"/>
      <c r="P871" s="39"/>
    </row>
    <row r="872" spans="10:16" x14ac:dyDescent="0.25">
      <c r="J872" s="36"/>
      <c r="K872" s="37"/>
      <c r="L872" s="37"/>
      <c r="M872" s="38"/>
      <c r="N872" s="36"/>
      <c r="O872" s="39"/>
      <c r="P872" s="39"/>
    </row>
    <row r="873" spans="10:16" x14ac:dyDescent="0.25">
      <c r="J873" s="36"/>
      <c r="K873" s="37"/>
      <c r="L873" s="37"/>
      <c r="M873" s="38"/>
      <c r="N873" s="36"/>
      <c r="O873" s="39"/>
      <c r="P873" s="39"/>
    </row>
    <row r="874" spans="10:16" x14ac:dyDescent="0.25">
      <c r="J874" s="36"/>
      <c r="K874" s="37"/>
      <c r="L874" s="37"/>
      <c r="M874" s="38"/>
      <c r="N874" s="36"/>
      <c r="O874" s="39"/>
      <c r="P874" s="39"/>
    </row>
    <row r="875" spans="10:16" x14ac:dyDescent="0.25">
      <c r="J875" s="36"/>
      <c r="K875" s="37"/>
      <c r="L875" s="37"/>
      <c r="M875" s="38"/>
      <c r="N875" s="36"/>
      <c r="O875" s="39"/>
      <c r="P875" s="39"/>
    </row>
    <row r="876" spans="10:16" x14ac:dyDescent="0.25">
      <c r="J876" s="36"/>
      <c r="K876" s="37"/>
      <c r="L876" s="37"/>
      <c r="M876" s="38"/>
      <c r="N876" s="36"/>
      <c r="O876" s="39"/>
      <c r="P876" s="39"/>
    </row>
    <row r="877" spans="10:16" x14ac:dyDescent="0.25">
      <c r="J877" s="36"/>
      <c r="K877" s="37"/>
      <c r="L877" s="37"/>
      <c r="M877" s="38"/>
      <c r="N877" s="36"/>
      <c r="O877" s="39"/>
      <c r="P877" s="39"/>
    </row>
    <row r="878" spans="10:16" x14ac:dyDescent="0.25">
      <c r="J878" s="36"/>
      <c r="K878" s="37"/>
      <c r="L878" s="37"/>
      <c r="M878" s="38"/>
      <c r="N878" s="36"/>
      <c r="O878" s="39"/>
      <c r="P878" s="39"/>
    </row>
    <row r="879" spans="10:16" x14ac:dyDescent="0.25">
      <c r="J879" s="36"/>
      <c r="K879" s="37"/>
      <c r="L879" s="37"/>
      <c r="M879" s="38"/>
      <c r="N879" s="36"/>
      <c r="O879" s="39"/>
      <c r="P879" s="39"/>
    </row>
    <row r="880" spans="10:16" x14ac:dyDescent="0.25">
      <c r="J880" s="36"/>
      <c r="K880" s="37"/>
      <c r="L880" s="37"/>
      <c r="M880" s="38"/>
      <c r="N880" s="36"/>
      <c r="O880" s="39"/>
      <c r="P880" s="39"/>
    </row>
    <row r="881" spans="10:16" x14ac:dyDescent="0.25">
      <c r="J881" s="36"/>
      <c r="K881" s="37"/>
      <c r="L881" s="37"/>
      <c r="M881" s="38"/>
      <c r="N881" s="36"/>
      <c r="O881" s="39"/>
      <c r="P881" s="39"/>
    </row>
    <row r="882" spans="10:16" x14ac:dyDescent="0.25">
      <c r="J882" s="36"/>
      <c r="K882" s="37"/>
      <c r="L882" s="37"/>
      <c r="M882" s="38"/>
      <c r="N882" s="36"/>
      <c r="O882" s="39"/>
      <c r="P882" s="39"/>
    </row>
    <row r="883" spans="10:16" x14ac:dyDescent="0.25">
      <c r="J883" s="36"/>
      <c r="K883" s="37"/>
      <c r="L883" s="37"/>
      <c r="M883" s="38"/>
      <c r="N883" s="36"/>
      <c r="O883" s="39"/>
      <c r="P883" s="39"/>
    </row>
    <row r="884" spans="10:16" x14ac:dyDescent="0.25">
      <c r="J884" s="36"/>
      <c r="K884" s="37"/>
      <c r="L884" s="37"/>
      <c r="M884" s="38"/>
      <c r="N884" s="36"/>
      <c r="O884" s="39"/>
      <c r="P884" s="39"/>
    </row>
    <row r="885" spans="10:16" x14ac:dyDescent="0.25">
      <c r="J885" s="36"/>
      <c r="K885" s="37"/>
      <c r="L885" s="37"/>
      <c r="M885" s="38"/>
      <c r="N885" s="36"/>
      <c r="O885" s="39"/>
      <c r="P885" s="39"/>
    </row>
    <row r="886" spans="10:16" x14ac:dyDescent="0.25">
      <c r="J886" s="36"/>
      <c r="K886" s="37"/>
      <c r="L886" s="37"/>
      <c r="M886" s="38"/>
      <c r="N886" s="36"/>
      <c r="O886" s="39"/>
      <c r="P886" s="39"/>
    </row>
    <row r="887" spans="10:16" x14ac:dyDescent="0.25">
      <c r="J887" s="36"/>
      <c r="K887" s="37"/>
      <c r="L887" s="37"/>
      <c r="M887" s="38"/>
      <c r="N887" s="36"/>
      <c r="O887" s="39"/>
      <c r="P887" s="39"/>
    </row>
    <row r="888" spans="10:16" x14ac:dyDescent="0.25">
      <c r="J888" s="36"/>
      <c r="K888" s="37"/>
      <c r="L888" s="37"/>
      <c r="M888" s="38"/>
      <c r="N888" s="36"/>
      <c r="O888" s="39"/>
      <c r="P888" s="39"/>
    </row>
    <row r="889" spans="10:16" x14ac:dyDescent="0.25">
      <c r="J889" s="36"/>
      <c r="K889" s="37"/>
      <c r="L889" s="37"/>
      <c r="M889" s="38"/>
      <c r="N889" s="36"/>
      <c r="O889" s="39"/>
      <c r="P889" s="39"/>
    </row>
    <row r="890" spans="10:16" x14ac:dyDescent="0.25">
      <c r="J890" s="36"/>
      <c r="K890" s="37"/>
      <c r="L890" s="37"/>
      <c r="M890" s="38"/>
      <c r="N890" s="36"/>
      <c r="O890" s="39"/>
      <c r="P890" s="39"/>
    </row>
    <row r="891" spans="10:16" x14ac:dyDescent="0.25">
      <c r="J891" s="36"/>
      <c r="K891" s="37"/>
      <c r="L891" s="37"/>
      <c r="M891" s="38"/>
      <c r="N891" s="36"/>
      <c r="O891" s="39"/>
      <c r="P891" s="39"/>
    </row>
    <row r="892" spans="10:16" x14ac:dyDescent="0.25">
      <c r="J892" s="36"/>
      <c r="K892" s="37"/>
      <c r="L892" s="37"/>
      <c r="M892" s="38"/>
      <c r="N892" s="36"/>
      <c r="O892" s="39"/>
      <c r="P892" s="39"/>
    </row>
    <row r="893" spans="10:16" x14ac:dyDescent="0.25">
      <c r="J893" s="36"/>
      <c r="K893" s="37"/>
      <c r="L893" s="37"/>
      <c r="M893" s="38"/>
      <c r="N893" s="36"/>
      <c r="O893" s="39"/>
      <c r="P893" s="39"/>
    </row>
    <row r="894" spans="10:16" x14ac:dyDescent="0.25">
      <c r="J894" s="36"/>
      <c r="K894" s="37"/>
      <c r="L894" s="37"/>
      <c r="M894" s="38"/>
      <c r="N894" s="36"/>
      <c r="O894" s="39"/>
      <c r="P894" s="39"/>
    </row>
    <row r="895" spans="10:16" x14ac:dyDescent="0.25">
      <c r="J895" s="36"/>
      <c r="K895" s="37"/>
      <c r="L895" s="37"/>
      <c r="M895" s="38"/>
      <c r="N895" s="36"/>
      <c r="O895" s="39"/>
      <c r="P895" s="39"/>
    </row>
    <row r="896" spans="10:16" x14ac:dyDescent="0.25">
      <c r="J896" s="36"/>
      <c r="K896" s="37"/>
      <c r="L896" s="37"/>
      <c r="M896" s="38"/>
      <c r="N896" s="36"/>
      <c r="O896" s="39"/>
      <c r="P896" s="39"/>
    </row>
    <row r="897" spans="10:16" x14ac:dyDescent="0.25">
      <c r="J897" s="36"/>
      <c r="K897" s="37"/>
      <c r="L897" s="37"/>
      <c r="M897" s="38"/>
      <c r="N897" s="36"/>
      <c r="O897" s="39"/>
      <c r="P897" s="39"/>
    </row>
    <row r="898" spans="10:16" x14ac:dyDescent="0.25">
      <c r="J898" s="36"/>
      <c r="K898" s="37"/>
      <c r="L898" s="37"/>
      <c r="M898" s="38"/>
      <c r="N898" s="36"/>
      <c r="O898" s="39"/>
      <c r="P898" s="39"/>
    </row>
    <row r="899" spans="10:16" x14ac:dyDescent="0.25">
      <c r="J899" s="36"/>
      <c r="K899" s="37"/>
      <c r="L899" s="37"/>
      <c r="M899" s="38"/>
      <c r="N899" s="36"/>
      <c r="O899" s="39"/>
      <c r="P899" s="39"/>
    </row>
    <row r="900" spans="10:16" x14ac:dyDescent="0.25">
      <c r="J900" s="36"/>
      <c r="K900" s="37"/>
      <c r="L900" s="37"/>
      <c r="M900" s="38"/>
      <c r="N900" s="36"/>
      <c r="O900" s="39"/>
      <c r="P900" s="39"/>
    </row>
    <row r="901" spans="10:16" x14ac:dyDescent="0.25">
      <c r="J901" s="36"/>
      <c r="K901" s="37"/>
      <c r="L901" s="37"/>
      <c r="M901" s="38"/>
      <c r="N901" s="36"/>
      <c r="O901" s="39"/>
      <c r="P901" s="39"/>
    </row>
    <row r="902" spans="10:16" x14ac:dyDescent="0.25">
      <c r="J902" s="36"/>
      <c r="K902" s="37"/>
      <c r="L902" s="37"/>
      <c r="M902" s="38"/>
      <c r="N902" s="36"/>
      <c r="O902" s="39"/>
      <c r="P902" s="39"/>
    </row>
    <row r="903" spans="10:16" x14ac:dyDescent="0.25">
      <c r="J903" s="36"/>
      <c r="K903" s="37"/>
      <c r="L903" s="37"/>
      <c r="M903" s="38"/>
      <c r="N903" s="36"/>
      <c r="O903" s="39"/>
      <c r="P903" s="39"/>
    </row>
    <row r="904" spans="10:16" x14ac:dyDescent="0.25">
      <c r="J904" s="36"/>
      <c r="K904" s="37"/>
      <c r="L904" s="37"/>
      <c r="M904" s="38"/>
      <c r="N904" s="36"/>
      <c r="O904" s="39"/>
      <c r="P904" s="39"/>
    </row>
    <row r="905" spans="10:16" x14ac:dyDescent="0.25">
      <c r="J905" s="36"/>
      <c r="K905" s="37"/>
      <c r="L905" s="37"/>
      <c r="M905" s="38"/>
      <c r="N905" s="36"/>
      <c r="O905" s="39"/>
      <c r="P905" s="39"/>
    </row>
    <row r="906" spans="10:16" x14ac:dyDescent="0.25">
      <c r="J906" s="36"/>
      <c r="K906" s="37"/>
      <c r="L906" s="37"/>
      <c r="M906" s="38"/>
      <c r="N906" s="36"/>
      <c r="O906" s="39"/>
      <c r="P906" s="39"/>
    </row>
    <row r="907" spans="10:16" x14ac:dyDescent="0.25">
      <c r="J907" s="36"/>
      <c r="K907" s="37"/>
      <c r="L907" s="37"/>
      <c r="M907" s="38"/>
      <c r="N907" s="36"/>
      <c r="O907" s="39"/>
      <c r="P907" s="39"/>
    </row>
    <row r="908" spans="10:16" x14ac:dyDescent="0.25">
      <c r="J908" s="36"/>
      <c r="K908" s="37"/>
      <c r="L908" s="37"/>
      <c r="M908" s="38"/>
      <c r="N908" s="36"/>
      <c r="O908" s="39"/>
      <c r="P908" s="39"/>
    </row>
    <row r="909" spans="10:16" x14ac:dyDescent="0.25">
      <c r="J909" s="36"/>
      <c r="K909" s="37"/>
      <c r="L909" s="37"/>
      <c r="M909" s="38"/>
      <c r="N909" s="36"/>
      <c r="O909" s="39"/>
      <c r="P909" s="39"/>
    </row>
    <row r="910" spans="10:16" x14ac:dyDescent="0.25">
      <c r="J910" s="36"/>
      <c r="K910" s="37"/>
      <c r="L910" s="37"/>
      <c r="M910" s="38"/>
      <c r="N910" s="36"/>
      <c r="O910" s="39"/>
      <c r="P910" s="39"/>
    </row>
    <row r="911" spans="10:16" x14ac:dyDescent="0.25">
      <c r="J911" s="36"/>
      <c r="K911" s="37"/>
      <c r="L911" s="37"/>
      <c r="M911" s="38"/>
      <c r="N911" s="36"/>
      <c r="O911" s="39"/>
      <c r="P911" s="39"/>
    </row>
    <row r="912" spans="10:16" x14ac:dyDescent="0.25">
      <c r="J912" s="36"/>
      <c r="K912" s="37"/>
      <c r="L912" s="37"/>
      <c r="M912" s="38"/>
      <c r="N912" s="36"/>
      <c r="O912" s="39"/>
      <c r="P912" s="39"/>
    </row>
    <row r="913" spans="10:16" x14ac:dyDescent="0.25">
      <c r="J913" s="36"/>
      <c r="K913" s="37"/>
      <c r="L913" s="37"/>
      <c r="M913" s="38"/>
      <c r="N913" s="36"/>
      <c r="O913" s="39"/>
      <c r="P913" s="39"/>
    </row>
    <row r="914" spans="10:16" x14ac:dyDescent="0.25">
      <c r="J914" s="36"/>
      <c r="K914" s="37"/>
      <c r="L914" s="37"/>
      <c r="M914" s="38"/>
      <c r="N914" s="36"/>
      <c r="O914" s="39"/>
      <c r="P914" s="39"/>
    </row>
    <row r="915" spans="10:16" x14ac:dyDescent="0.25">
      <c r="J915" s="36"/>
      <c r="K915" s="37"/>
      <c r="L915" s="37"/>
      <c r="M915" s="38"/>
      <c r="N915" s="36"/>
      <c r="O915" s="39"/>
      <c r="P915" s="39"/>
    </row>
    <row r="916" spans="10:16" x14ac:dyDescent="0.25">
      <c r="J916" s="36"/>
      <c r="K916" s="37"/>
      <c r="L916" s="37"/>
      <c r="M916" s="38"/>
      <c r="N916" s="36"/>
      <c r="O916" s="39"/>
      <c r="P916" s="39"/>
    </row>
    <row r="917" spans="10:16" x14ac:dyDescent="0.25">
      <c r="J917" s="36"/>
      <c r="K917" s="37"/>
      <c r="L917" s="37"/>
      <c r="M917" s="38"/>
      <c r="N917" s="36"/>
      <c r="O917" s="39"/>
      <c r="P917" s="39"/>
    </row>
    <row r="918" spans="10:16" x14ac:dyDescent="0.25">
      <c r="J918" s="36"/>
      <c r="K918" s="37"/>
      <c r="L918" s="37"/>
      <c r="M918" s="38"/>
      <c r="N918" s="36"/>
      <c r="O918" s="39"/>
      <c r="P918" s="39"/>
    </row>
    <row r="919" spans="10:16" x14ac:dyDescent="0.25">
      <c r="J919" s="36"/>
      <c r="K919" s="37"/>
      <c r="L919" s="37"/>
      <c r="M919" s="38"/>
      <c r="N919" s="36"/>
      <c r="O919" s="39"/>
      <c r="P919" s="39"/>
    </row>
    <row r="920" spans="10:16" x14ac:dyDescent="0.25">
      <c r="J920" s="36"/>
      <c r="K920" s="37"/>
      <c r="L920" s="37"/>
      <c r="M920" s="38"/>
      <c r="N920" s="36"/>
      <c r="O920" s="39"/>
      <c r="P920" s="39"/>
    </row>
    <row r="921" spans="10:16" x14ac:dyDescent="0.25">
      <c r="J921" s="36"/>
      <c r="K921" s="37"/>
      <c r="L921" s="37"/>
      <c r="M921" s="38"/>
      <c r="N921" s="36"/>
      <c r="O921" s="39"/>
      <c r="P921" s="39"/>
    </row>
    <row r="922" spans="10:16" x14ac:dyDescent="0.25">
      <c r="J922" s="36"/>
      <c r="K922" s="37"/>
      <c r="L922" s="37"/>
      <c r="M922" s="38"/>
      <c r="N922" s="36"/>
      <c r="O922" s="39"/>
      <c r="P922" s="39"/>
    </row>
    <row r="923" spans="10:16" x14ac:dyDescent="0.25">
      <c r="J923" s="36"/>
      <c r="K923" s="37"/>
      <c r="L923" s="37"/>
      <c r="M923" s="38"/>
      <c r="N923" s="36"/>
      <c r="O923" s="39"/>
      <c r="P923" s="39"/>
    </row>
    <row r="924" spans="10:16" x14ac:dyDescent="0.25">
      <c r="J924" s="36"/>
      <c r="K924" s="37"/>
      <c r="L924" s="37"/>
      <c r="M924" s="38"/>
      <c r="N924" s="36"/>
      <c r="O924" s="39"/>
      <c r="P924" s="39"/>
    </row>
    <row r="925" spans="10:16" x14ac:dyDescent="0.25">
      <c r="J925" s="36"/>
      <c r="K925" s="37"/>
      <c r="L925" s="37"/>
      <c r="M925" s="38"/>
      <c r="N925" s="36"/>
      <c r="O925" s="39"/>
      <c r="P925" s="39"/>
    </row>
    <row r="926" spans="10:16" x14ac:dyDescent="0.25">
      <c r="J926" s="36"/>
      <c r="K926" s="37"/>
      <c r="L926" s="37"/>
      <c r="M926" s="38"/>
      <c r="N926" s="36"/>
      <c r="O926" s="39"/>
      <c r="P926" s="39"/>
    </row>
    <row r="927" spans="10:16" x14ac:dyDescent="0.25">
      <c r="J927" s="36"/>
      <c r="K927" s="37"/>
      <c r="L927" s="37"/>
      <c r="M927" s="38"/>
      <c r="N927" s="36"/>
      <c r="O927" s="39"/>
      <c r="P927" s="39"/>
    </row>
    <row r="928" spans="10:16" x14ac:dyDescent="0.25">
      <c r="J928" s="36"/>
      <c r="K928" s="37"/>
      <c r="L928" s="37"/>
      <c r="M928" s="38"/>
      <c r="N928" s="36"/>
      <c r="O928" s="39"/>
      <c r="P928" s="39"/>
    </row>
    <row r="929" spans="10:16" x14ac:dyDescent="0.25">
      <c r="J929" s="36"/>
      <c r="K929" s="37"/>
      <c r="L929" s="37"/>
      <c r="M929" s="38"/>
      <c r="N929" s="36"/>
      <c r="O929" s="39"/>
      <c r="P929" s="39"/>
    </row>
    <row r="930" spans="10:16" x14ac:dyDescent="0.25">
      <c r="J930" s="36"/>
      <c r="K930" s="37"/>
      <c r="L930" s="37"/>
      <c r="M930" s="38"/>
      <c r="N930" s="36"/>
      <c r="O930" s="39"/>
      <c r="P930" s="39"/>
    </row>
    <row r="931" spans="10:16" x14ac:dyDescent="0.25">
      <c r="J931" s="36"/>
      <c r="K931" s="37"/>
      <c r="L931" s="37"/>
      <c r="M931" s="38"/>
      <c r="N931" s="36"/>
      <c r="O931" s="39"/>
      <c r="P931" s="39"/>
    </row>
    <row r="932" spans="10:16" x14ac:dyDescent="0.25">
      <c r="J932" s="36"/>
      <c r="K932" s="37"/>
      <c r="L932" s="37"/>
      <c r="M932" s="38"/>
      <c r="N932" s="36"/>
      <c r="O932" s="39"/>
      <c r="P932" s="39"/>
    </row>
    <row r="933" spans="10:16" x14ac:dyDescent="0.25">
      <c r="J933" s="36"/>
      <c r="K933" s="37"/>
      <c r="L933" s="37"/>
      <c r="M933" s="38"/>
      <c r="N933" s="36"/>
      <c r="O933" s="39"/>
      <c r="P933" s="39"/>
    </row>
    <row r="934" spans="10:16" x14ac:dyDescent="0.25">
      <c r="J934" s="36"/>
      <c r="K934" s="37"/>
      <c r="L934" s="37"/>
      <c r="M934" s="38"/>
      <c r="N934" s="36"/>
      <c r="O934" s="39"/>
      <c r="P934" s="39"/>
    </row>
    <row r="935" spans="10:16" x14ac:dyDescent="0.25">
      <c r="J935" s="36"/>
      <c r="K935" s="37"/>
      <c r="L935" s="37"/>
      <c r="M935" s="38"/>
      <c r="N935" s="36"/>
      <c r="O935" s="39"/>
      <c r="P935" s="39"/>
    </row>
    <row r="936" spans="10:16" x14ac:dyDescent="0.25">
      <c r="J936" s="36"/>
      <c r="K936" s="37"/>
      <c r="L936" s="37"/>
      <c r="M936" s="38"/>
      <c r="N936" s="36"/>
      <c r="O936" s="39"/>
      <c r="P936" s="39"/>
    </row>
    <row r="937" spans="10:16" x14ac:dyDescent="0.25">
      <c r="J937" s="36"/>
      <c r="K937" s="37"/>
      <c r="L937" s="37"/>
      <c r="M937" s="38"/>
      <c r="N937" s="36"/>
      <c r="O937" s="39"/>
      <c r="P937" s="39"/>
    </row>
    <row r="938" spans="10:16" x14ac:dyDescent="0.25">
      <c r="J938" s="36"/>
      <c r="K938" s="37"/>
      <c r="L938" s="37"/>
      <c r="M938" s="38"/>
      <c r="N938" s="36"/>
      <c r="O938" s="39"/>
      <c r="P938" s="39"/>
    </row>
    <row r="939" spans="10:16" x14ac:dyDescent="0.25">
      <c r="J939" s="36"/>
      <c r="K939" s="37"/>
      <c r="L939" s="37"/>
      <c r="M939" s="38"/>
      <c r="N939" s="36"/>
      <c r="O939" s="39"/>
      <c r="P939" s="39"/>
    </row>
    <row r="940" spans="10:16" x14ac:dyDescent="0.25">
      <c r="J940" s="36"/>
      <c r="K940" s="37"/>
      <c r="L940" s="37"/>
      <c r="M940" s="38"/>
      <c r="N940" s="36"/>
      <c r="O940" s="39"/>
      <c r="P940" s="39"/>
    </row>
    <row r="941" spans="10:16" x14ac:dyDescent="0.25">
      <c r="J941" s="36"/>
      <c r="K941" s="37"/>
      <c r="L941" s="37"/>
      <c r="M941" s="38"/>
      <c r="N941" s="36"/>
      <c r="O941" s="39"/>
      <c r="P941" s="39"/>
    </row>
    <row r="942" spans="10:16" x14ac:dyDescent="0.25">
      <c r="J942" s="36"/>
      <c r="K942" s="37"/>
      <c r="L942" s="37"/>
      <c r="M942" s="38"/>
      <c r="N942" s="36"/>
      <c r="O942" s="39"/>
      <c r="P942" s="39"/>
    </row>
    <row r="943" spans="10:16" x14ac:dyDescent="0.25">
      <c r="J943" s="36"/>
      <c r="K943" s="37"/>
      <c r="L943" s="37"/>
      <c r="M943" s="38"/>
      <c r="N943" s="36"/>
      <c r="O943" s="39"/>
      <c r="P943" s="39"/>
    </row>
    <row r="944" spans="10:16" x14ac:dyDescent="0.25">
      <c r="J944" s="36"/>
      <c r="K944" s="37"/>
      <c r="L944" s="37"/>
      <c r="M944" s="38"/>
      <c r="N944" s="36"/>
      <c r="O944" s="39"/>
      <c r="P944" s="39"/>
    </row>
    <row r="945" spans="10:16" x14ac:dyDescent="0.25">
      <c r="J945" s="36"/>
      <c r="K945" s="37"/>
      <c r="L945" s="37"/>
      <c r="M945" s="38"/>
      <c r="N945" s="36"/>
      <c r="O945" s="39"/>
      <c r="P945" s="39"/>
    </row>
    <row r="946" spans="10:16" x14ac:dyDescent="0.25">
      <c r="J946" s="36"/>
      <c r="K946" s="37"/>
      <c r="L946" s="37"/>
      <c r="M946" s="38"/>
      <c r="N946" s="36"/>
      <c r="O946" s="39"/>
      <c r="P946" s="39"/>
    </row>
    <row r="947" spans="10:16" x14ac:dyDescent="0.25">
      <c r="J947" s="36"/>
      <c r="K947" s="37"/>
      <c r="L947" s="37"/>
      <c r="M947" s="38"/>
      <c r="N947" s="36"/>
      <c r="O947" s="39"/>
      <c r="P947" s="39"/>
    </row>
    <row r="948" spans="10:16" x14ac:dyDescent="0.25">
      <c r="J948" s="36"/>
      <c r="K948" s="37"/>
      <c r="L948" s="37"/>
      <c r="M948" s="38"/>
      <c r="N948" s="36"/>
      <c r="O948" s="39"/>
      <c r="P948" s="39"/>
    </row>
    <row r="949" spans="10:16" x14ac:dyDescent="0.25">
      <c r="J949" s="36"/>
      <c r="K949" s="37"/>
      <c r="L949" s="37"/>
      <c r="M949" s="38"/>
      <c r="N949" s="36"/>
      <c r="O949" s="39"/>
      <c r="P949" s="39"/>
    </row>
    <row r="950" spans="10:16" x14ac:dyDescent="0.25">
      <c r="J950" s="36"/>
      <c r="K950" s="37"/>
      <c r="L950" s="37"/>
      <c r="M950" s="38"/>
      <c r="N950" s="36"/>
      <c r="O950" s="39"/>
      <c r="P950" s="39"/>
    </row>
    <row r="951" spans="10:16" x14ac:dyDescent="0.25">
      <c r="J951" s="36"/>
      <c r="K951" s="37"/>
      <c r="L951" s="37"/>
      <c r="M951" s="38"/>
      <c r="N951" s="36"/>
      <c r="O951" s="39"/>
      <c r="P951" s="39"/>
    </row>
    <row r="952" spans="10:16" x14ac:dyDescent="0.25">
      <c r="J952" s="36"/>
      <c r="K952" s="37"/>
      <c r="L952" s="37"/>
      <c r="M952" s="38"/>
      <c r="N952" s="36"/>
      <c r="O952" s="39"/>
      <c r="P952" s="39"/>
    </row>
    <row r="953" spans="10:16" x14ac:dyDescent="0.25">
      <c r="J953" s="36"/>
      <c r="K953" s="37"/>
      <c r="L953" s="37"/>
      <c r="M953" s="38"/>
      <c r="N953" s="36"/>
      <c r="O953" s="39"/>
      <c r="P953" s="39"/>
    </row>
    <row r="954" spans="10:16" x14ac:dyDescent="0.25">
      <c r="J954" s="36"/>
      <c r="K954" s="37"/>
      <c r="L954" s="37"/>
      <c r="M954" s="38"/>
      <c r="N954" s="36"/>
      <c r="O954" s="39"/>
      <c r="P954" s="39"/>
    </row>
    <row r="955" spans="10:16" x14ac:dyDescent="0.25">
      <c r="J955" s="36"/>
      <c r="K955" s="37"/>
      <c r="L955" s="37"/>
      <c r="M955" s="38"/>
      <c r="N955" s="36"/>
      <c r="O955" s="39"/>
      <c r="P955" s="39"/>
    </row>
    <row r="956" spans="10:16" x14ac:dyDescent="0.25">
      <c r="J956" s="36"/>
      <c r="K956" s="37"/>
      <c r="L956" s="37"/>
      <c r="M956" s="38"/>
      <c r="N956" s="36"/>
      <c r="O956" s="39"/>
      <c r="P956" s="39"/>
    </row>
    <row r="957" spans="10:16" x14ac:dyDescent="0.25">
      <c r="J957" s="36"/>
      <c r="K957" s="37"/>
      <c r="L957" s="37"/>
      <c r="M957" s="38"/>
      <c r="N957" s="36"/>
      <c r="O957" s="39"/>
      <c r="P957" s="39"/>
    </row>
    <row r="958" spans="10:16" x14ac:dyDescent="0.25">
      <c r="J958" s="36"/>
      <c r="K958" s="37"/>
      <c r="L958" s="37"/>
      <c r="M958" s="38"/>
      <c r="N958" s="36"/>
      <c r="O958" s="39"/>
      <c r="P958" s="39"/>
    </row>
    <row r="959" spans="10:16" x14ac:dyDescent="0.25">
      <c r="J959" s="36"/>
      <c r="K959" s="37"/>
      <c r="L959" s="37"/>
      <c r="M959" s="38"/>
      <c r="N959" s="36"/>
      <c r="O959" s="39"/>
      <c r="P959" s="39"/>
    </row>
    <row r="960" spans="10:16" x14ac:dyDescent="0.25">
      <c r="J960" s="36"/>
      <c r="K960" s="37"/>
      <c r="L960" s="37"/>
      <c r="M960" s="38"/>
      <c r="N960" s="36"/>
      <c r="O960" s="39"/>
      <c r="P960" s="39"/>
    </row>
    <row r="961" spans="10:16" x14ac:dyDescent="0.25">
      <c r="J961" s="36"/>
      <c r="K961" s="37"/>
      <c r="L961" s="37"/>
      <c r="M961" s="38"/>
      <c r="N961" s="36"/>
      <c r="O961" s="39"/>
      <c r="P961" s="39"/>
    </row>
    <row r="962" spans="10:16" x14ac:dyDescent="0.25">
      <c r="J962" s="36"/>
      <c r="K962" s="37"/>
      <c r="L962" s="37"/>
      <c r="M962" s="38"/>
      <c r="N962" s="36"/>
      <c r="O962" s="39"/>
      <c r="P962" s="39"/>
    </row>
    <row r="963" spans="10:16" x14ac:dyDescent="0.25">
      <c r="J963" s="36"/>
      <c r="K963" s="37"/>
      <c r="L963" s="37"/>
      <c r="M963" s="38"/>
      <c r="N963" s="36"/>
      <c r="O963" s="39"/>
      <c r="P963" s="39"/>
    </row>
    <row r="964" spans="10:16" x14ac:dyDescent="0.25">
      <c r="J964" s="36"/>
      <c r="K964" s="37"/>
      <c r="L964" s="37"/>
      <c r="M964" s="38"/>
      <c r="N964" s="36"/>
      <c r="O964" s="39"/>
      <c r="P964" s="39"/>
    </row>
    <row r="965" spans="10:16" x14ac:dyDescent="0.25">
      <c r="J965" s="36"/>
      <c r="K965" s="37"/>
      <c r="L965" s="37"/>
      <c r="M965" s="38"/>
      <c r="N965" s="36"/>
      <c r="O965" s="39"/>
      <c r="P965" s="39"/>
    </row>
    <row r="966" spans="10:16" x14ac:dyDescent="0.25">
      <c r="J966" s="36"/>
      <c r="K966" s="37"/>
      <c r="L966" s="37"/>
      <c r="M966" s="38"/>
      <c r="N966" s="36"/>
      <c r="O966" s="39"/>
      <c r="P966" s="39"/>
    </row>
    <row r="967" spans="10:16" x14ac:dyDescent="0.25">
      <c r="J967" s="36"/>
      <c r="K967" s="37"/>
      <c r="L967" s="37"/>
      <c r="M967" s="38"/>
      <c r="N967" s="36"/>
      <c r="O967" s="39"/>
      <c r="P967" s="39"/>
    </row>
    <row r="968" spans="10:16" x14ac:dyDescent="0.25">
      <c r="J968" s="36"/>
      <c r="K968" s="37"/>
      <c r="L968" s="37"/>
      <c r="M968" s="38"/>
      <c r="N968" s="36"/>
      <c r="O968" s="39"/>
      <c r="P968" s="39"/>
    </row>
    <row r="969" spans="10:16" x14ac:dyDescent="0.25">
      <c r="J969" s="36"/>
      <c r="K969" s="37"/>
      <c r="L969" s="37"/>
      <c r="M969" s="38"/>
      <c r="N969" s="36"/>
      <c r="O969" s="39"/>
      <c r="P969" s="39"/>
    </row>
    <row r="970" spans="10:16" x14ac:dyDescent="0.25">
      <c r="J970" s="36"/>
      <c r="K970" s="37"/>
      <c r="L970" s="37"/>
      <c r="M970" s="38"/>
      <c r="N970" s="36"/>
      <c r="O970" s="39"/>
      <c r="P970" s="39"/>
    </row>
    <row r="971" spans="10:16" x14ac:dyDescent="0.25">
      <c r="J971" s="36"/>
      <c r="K971" s="37"/>
      <c r="L971" s="37"/>
      <c r="M971" s="38"/>
      <c r="N971" s="36"/>
      <c r="O971" s="39"/>
      <c r="P971" s="39"/>
    </row>
    <row r="972" spans="10:16" x14ac:dyDescent="0.25">
      <c r="J972" s="36"/>
      <c r="K972" s="37"/>
      <c r="L972" s="37"/>
      <c r="M972" s="38"/>
      <c r="N972" s="36"/>
      <c r="O972" s="39"/>
      <c r="P972" s="39"/>
    </row>
    <row r="973" spans="10:16" x14ac:dyDescent="0.25">
      <c r="J973" s="36"/>
      <c r="K973" s="37"/>
      <c r="L973" s="37"/>
      <c r="M973" s="38"/>
      <c r="N973" s="36"/>
      <c r="O973" s="39"/>
      <c r="P973" s="39"/>
    </row>
    <row r="974" spans="10:16" x14ac:dyDescent="0.25">
      <c r="J974" s="36"/>
      <c r="K974" s="37"/>
      <c r="L974" s="37"/>
      <c r="M974" s="38"/>
      <c r="N974" s="36"/>
      <c r="O974" s="39"/>
      <c r="P974" s="39"/>
    </row>
    <row r="975" spans="10:16" x14ac:dyDescent="0.25">
      <c r="J975" s="36"/>
      <c r="K975" s="37"/>
      <c r="L975" s="37"/>
      <c r="M975" s="38"/>
      <c r="N975" s="36"/>
      <c r="O975" s="39"/>
      <c r="P975" s="39"/>
    </row>
    <row r="976" spans="10:16" x14ac:dyDescent="0.25">
      <c r="J976" s="36"/>
      <c r="K976" s="37"/>
      <c r="L976" s="37"/>
      <c r="M976" s="38"/>
      <c r="N976" s="36"/>
      <c r="O976" s="39"/>
      <c r="P976" s="39"/>
    </row>
    <row r="977" spans="10:16" x14ac:dyDescent="0.25">
      <c r="J977" s="36"/>
      <c r="K977" s="37"/>
      <c r="L977" s="37"/>
      <c r="M977" s="38"/>
      <c r="N977" s="36"/>
      <c r="O977" s="39"/>
      <c r="P977" s="39"/>
    </row>
    <row r="978" spans="10:16" x14ac:dyDescent="0.25">
      <c r="J978" s="36"/>
      <c r="K978" s="37"/>
      <c r="L978" s="37"/>
      <c r="M978" s="38"/>
      <c r="N978" s="36"/>
      <c r="O978" s="39"/>
      <c r="P978" s="39"/>
    </row>
    <row r="979" spans="10:16" x14ac:dyDescent="0.25">
      <c r="J979" s="36"/>
      <c r="K979" s="37"/>
      <c r="L979" s="37"/>
      <c r="M979" s="38"/>
      <c r="N979" s="36"/>
      <c r="O979" s="39"/>
      <c r="P979" s="39"/>
    </row>
    <row r="980" spans="10:16" x14ac:dyDescent="0.25">
      <c r="J980" s="36"/>
      <c r="K980" s="37"/>
      <c r="L980" s="37"/>
      <c r="M980" s="38"/>
      <c r="N980" s="36"/>
      <c r="O980" s="39"/>
      <c r="P980" s="39"/>
    </row>
    <row r="981" spans="10:16" x14ac:dyDescent="0.25">
      <c r="J981" s="36"/>
      <c r="K981" s="37"/>
      <c r="L981" s="37"/>
      <c r="M981" s="38"/>
      <c r="N981" s="36"/>
      <c r="O981" s="39"/>
      <c r="P981" s="39"/>
    </row>
    <row r="982" spans="10:16" x14ac:dyDescent="0.25">
      <c r="J982" s="36"/>
      <c r="K982" s="37"/>
      <c r="L982" s="37"/>
      <c r="M982" s="38"/>
      <c r="N982" s="36"/>
      <c r="O982" s="39"/>
      <c r="P982" s="39"/>
    </row>
    <row r="983" spans="10:16" x14ac:dyDescent="0.25">
      <c r="J983" s="36"/>
      <c r="K983" s="37"/>
      <c r="L983" s="37"/>
      <c r="M983" s="38"/>
      <c r="N983" s="36"/>
      <c r="O983" s="39"/>
      <c r="P983" s="39"/>
    </row>
    <row r="984" spans="10:16" x14ac:dyDescent="0.25">
      <c r="J984" s="36"/>
      <c r="K984" s="37"/>
      <c r="L984" s="37"/>
      <c r="M984" s="38"/>
      <c r="N984" s="36"/>
      <c r="O984" s="39"/>
      <c r="P984" s="39"/>
    </row>
    <row r="985" spans="10:16" x14ac:dyDescent="0.25">
      <c r="J985" s="36"/>
      <c r="K985" s="37"/>
      <c r="L985" s="37"/>
      <c r="M985" s="38"/>
      <c r="N985" s="36"/>
      <c r="O985" s="39"/>
      <c r="P985" s="39"/>
    </row>
    <row r="986" spans="10:16" x14ac:dyDescent="0.25">
      <c r="J986" s="36"/>
      <c r="K986" s="37"/>
      <c r="L986" s="37"/>
      <c r="M986" s="38"/>
      <c r="N986" s="36"/>
      <c r="O986" s="39"/>
      <c r="P986" s="39"/>
    </row>
    <row r="987" spans="10:16" x14ac:dyDescent="0.25">
      <c r="J987" s="36"/>
      <c r="K987" s="37"/>
      <c r="L987" s="37"/>
      <c r="M987" s="38"/>
      <c r="N987" s="36"/>
      <c r="O987" s="39"/>
      <c r="P987" s="39"/>
    </row>
    <row r="988" spans="10:16" x14ac:dyDescent="0.25">
      <c r="J988" s="36"/>
      <c r="K988" s="37"/>
      <c r="L988" s="37"/>
      <c r="M988" s="38"/>
      <c r="N988" s="36"/>
      <c r="O988" s="39"/>
      <c r="P988" s="39"/>
    </row>
    <row r="989" spans="10:16" x14ac:dyDescent="0.25">
      <c r="J989" s="36"/>
      <c r="K989" s="37"/>
      <c r="L989" s="37"/>
      <c r="M989" s="38"/>
      <c r="N989" s="36"/>
      <c r="O989" s="39"/>
      <c r="P989" s="39"/>
    </row>
    <row r="990" spans="10:16" x14ac:dyDescent="0.25">
      <c r="J990" s="36"/>
      <c r="K990" s="37"/>
      <c r="L990" s="37"/>
      <c r="M990" s="38"/>
      <c r="N990" s="36"/>
      <c r="O990" s="39"/>
      <c r="P990" s="39"/>
    </row>
    <row r="991" spans="10:16" x14ac:dyDescent="0.25">
      <c r="J991" s="36"/>
      <c r="K991" s="37"/>
      <c r="L991" s="37"/>
      <c r="M991" s="38"/>
      <c r="N991" s="36"/>
      <c r="O991" s="39"/>
      <c r="P991" s="39"/>
    </row>
    <row r="992" spans="10:16" x14ac:dyDescent="0.25">
      <c r="J992" s="36"/>
      <c r="K992" s="37"/>
      <c r="L992" s="37"/>
      <c r="M992" s="38"/>
      <c r="N992" s="36"/>
      <c r="O992" s="39"/>
      <c r="P992" s="39"/>
    </row>
    <row r="993" spans="10:16" x14ac:dyDescent="0.25">
      <c r="J993" s="36"/>
      <c r="K993" s="37"/>
      <c r="L993" s="37"/>
      <c r="M993" s="38"/>
      <c r="N993" s="36"/>
      <c r="O993" s="39"/>
      <c r="P993" s="39"/>
    </row>
    <row r="994" spans="10:16" x14ac:dyDescent="0.25">
      <c r="J994" s="36"/>
      <c r="K994" s="37"/>
      <c r="L994" s="37"/>
      <c r="M994" s="38"/>
      <c r="N994" s="36"/>
      <c r="O994" s="39"/>
      <c r="P994" s="39"/>
    </row>
    <row r="995" spans="10:16" x14ac:dyDescent="0.25">
      <c r="J995" s="36"/>
      <c r="K995" s="37"/>
      <c r="L995" s="37"/>
      <c r="M995" s="38"/>
      <c r="N995" s="36"/>
      <c r="O995" s="39"/>
      <c r="P995" s="39"/>
    </row>
    <row r="996" spans="10:16" x14ac:dyDescent="0.25">
      <c r="J996" s="36"/>
      <c r="K996" s="37"/>
      <c r="L996" s="37"/>
      <c r="M996" s="38"/>
      <c r="N996" s="36"/>
      <c r="O996" s="39"/>
      <c r="P996" s="39"/>
    </row>
    <row r="997" spans="10:16" x14ac:dyDescent="0.25">
      <c r="J997" s="36"/>
      <c r="K997" s="37"/>
      <c r="L997" s="37"/>
      <c r="M997" s="38"/>
      <c r="N997" s="36"/>
      <c r="O997" s="39"/>
      <c r="P997" s="39"/>
    </row>
    <row r="998" spans="10:16" x14ac:dyDescent="0.25">
      <c r="J998" s="36"/>
      <c r="K998" s="37"/>
      <c r="L998" s="37"/>
      <c r="M998" s="38"/>
      <c r="N998" s="36"/>
      <c r="O998" s="39"/>
      <c r="P998" s="39"/>
    </row>
    <row r="999" spans="10:16" x14ac:dyDescent="0.25">
      <c r="J999" s="36"/>
      <c r="K999" s="37"/>
      <c r="L999" s="37"/>
      <c r="M999" s="38"/>
      <c r="N999" s="36"/>
      <c r="O999" s="39"/>
      <c r="P999" s="39"/>
    </row>
    <row r="1000" spans="10:16" x14ac:dyDescent="0.25">
      <c r="J1000" s="36"/>
      <c r="K1000" s="37"/>
      <c r="L1000" s="37"/>
      <c r="M1000" s="38"/>
      <c r="N1000" s="36"/>
      <c r="O1000" s="39"/>
      <c r="P1000" s="39"/>
    </row>
    <row r="1001" spans="10:16" x14ac:dyDescent="0.25">
      <c r="J1001" s="36"/>
      <c r="K1001" s="37"/>
      <c r="L1001" s="37"/>
      <c r="M1001" s="38"/>
      <c r="N1001" s="36"/>
      <c r="O1001" s="39"/>
      <c r="P1001" s="39"/>
    </row>
    <row r="1002" spans="10:16" x14ac:dyDescent="0.25">
      <c r="J1002" s="36"/>
      <c r="K1002" s="37"/>
      <c r="L1002" s="37"/>
      <c r="M1002" s="38"/>
      <c r="N1002" s="36"/>
      <c r="O1002" s="39"/>
      <c r="P1002" s="39"/>
    </row>
    <row r="1003" spans="10:16" x14ac:dyDescent="0.25">
      <c r="J1003" s="36"/>
      <c r="K1003" s="37"/>
      <c r="L1003" s="37"/>
      <c r="M1003" s="38"/>
      <c r="N1003" s="36"/>
      <c r="O1003" s="39"/>
      <c r="P1003" s="39"/>
    </row>
    <row r="1004" spans="10:16" x14ac:dyDescent="0.25">
      <c r="J1004" s="36"/>
      <c r="K1004" s="37"/>
      <c r="L1004" s="37"/>
      <c r="M1004" s="38"/>
      <c r="N1004" s="36"/>
      <c r="O1004" s="39"/>
      <c r="P1004" s="39"/>
    </row>
    <row r="1005" spans="10:16" x14ac:dyDescent="0.25">
      <c r="J1005" s="36"/>
      <c r="K1005" s="37"/>
      <c r="L1005" s="37"/>
      <c r="M1005" s="38"/>
      <c r="N1005" s="36"/>
      <c r="O1005" s="39"/>
      <c r="P1005" s="39"/>
    </row>
    <row r="1006" spans="10:16" x14ac:dyDescent="0.25">
      <c r="J1006" s="36"/>
      <c r="K1006" s="37"/>
      <c r="L1006" s="37"/>
      <c r="M1006" s="38"/>
      <c r="N1006" s="36"/>
      <c r="O1006" s="39"/>
      <c r="P1006" s="39"/>
    </row>
    <row r="1007" spans="10:16" x14ac:dyDescent="0.25">
      <c r="J1007" s="36"/>
      <c r="K1007" s="37"/>
      <c r="L1007" s="37"/>
      <c r="M1007" s="38"/>
      <c r="N1007" s="36"/>
      <c r="O1007" s="39"/>
      <c r="P1007" s="39"/>
    </row>
    <row r="1008" spans="10:16" x14ac:dyDescent="0.25">
      <c r="J1008" s="36"/>
      <c r="K1008" s="37"/>
      <c r="L1008" s="37"/>
      <c r="M1008" s="38"/>
      <c r="N1008" s="36"/>
      <c r="O1008" s="39"/>
      <c r="P1008" s="39"/>
    </row>
    <row r="1009" spans="10:16" x14ac:dyDescent="0.25">
      <c r="J1009" s="36"/>
      <c r="K1009" s="37"/>
      <c r="L1009" s="37"/>
      <c r="M1009" s="38"/>
      <c r="N1009" s="36"/>
      <c r="O1009" s="39"/>
      <c r="P1009" s="39"/>
    </row>
    <row r="1010" spans="10:16" x14ac:dyDescent="0.25">
      <c r="J1010" s="36"/>
      <c r="K1010" s="37"/>
      <c r="L1010" s="37"/>
      <c r="M1010" s="38"/>
      <c r="N1010" s="36"/>
      <c r="O1010" s="39"/>
      <c r="P1010" s="39"/>
    </row>
    <row r="1011" spans="10:16" x14ac:dyDescent="0.25">
      <c r="J1011" s="36"/>
      <c r="K1011" s="37"/>
      <c r="L1011" s="37"/>
      <c r="M1011" s="38"/>
      <c r="N1011" s="36"/>
      <c r="O1011" s="39"/>
      <c r="P1011" s="39"/>
    </row>
    <row r="1012" spans="10:16" x14ac:dyDescent="0.25">
      <c r="J1012" s="36"/>
      <c r="K1012" s="37"/>
      <c r="L1012" s="37"/>
      <c r="M1012" s="38"/>
      <c r="N1012" s="36"/>
      <c r="O1012" s="39"/>
      <c r="P1012" s="39"/>
    </row>
    <row r="1013" spans="10:16" x14ac:dyDescent="0.25">
      <c r="J1013" s="36"/>
      <c r="K1013" s="37"/>
      <c r="L1013" s="37"/>
      <c r="M1013" s="38"/>
      <c r="N1013" s="36"/>
      <c r="O1013" s="39"/>
      <c r="P1013" s="39"/>
    </row>
    <row r="1014" spans="10:16" x14ac:dyDescent="0.25">
      <c r="J1014" s="36"/>
      <c r="K1014" s="37"/>
      <c r="L1014" s="37"/>
      <c r="M1014" s="38"/>
      <c r="N1014" s="36"/>
      <c r="O1014" s="39"/>
      <c r="P1014" s="39"/>
    </row>
    <row r="1015" spans="10:16" x14ac:dyDescent="0.25">
      <c r="J1015" s="36"/>
      <c r="K1015" s="37"/>
      <c r="L1015" s="37"/>
      <c r="M1015" s="38"/>
      <c r="N1015" s="36"/>
      <c r="O1015" s="39"/>
      <c r="P1015" s="39"/>
    </row>
    <row r="1016" spans="10:16" x14ac:dyDescent="0.25">
      <c r="J1016" s="36"/>
      <c r="K1016" s="37"/>
      <c r="L1016" s="37"/>
      <c r="M1016" s="38"/>
      <c r="N1016" s="36"/>
      <c r="O1016" s="39"/>
      <c r="P1016" s="39"/>
    </row>
    <row r="1017" spans="10:16" x14ac:dyDescent="0.25">
      <c r="J1017" s="36"/>
      <c r="K1017" s="37"/>
      <c r="L1017" s="37"/>
      <c r="M1017" s="38"/>
      <c r="N1017" s="36"/>
      <c r="O1017" s="39"/>
      <c r="P1017" s="39"/>
    </row>
    <row r="1018" spans="10:16" x14ac:dyDescent="0.25">
      <c r="J1018" s="36"/>
      <c r="K1018" s="37"/>
      <c r="L1018" s="37"/>
      <c r="M1018" s="38"/>
      <c r="N1018" s="36"/>
      <c r="O1018" s="39"/>
      <c r="P1018" s="39"/>
    </row>
    <row r="1019" spans="10:16" x14ac:dyDescent="0.25">
      <c r="J1019" s="36"/>
      <c r="K1019" s="37"/>
      <c r="L1019" s="37"/>
      <c r="M1019" s="38"/>
      <c r="N1019" s="36"/>
      <c r="O1019" s="39"/>
      <c r="P1019" s="39"/>
    </row>
    <row r="1020" spans="10:16" x14ac:dyDescent="0.25">
      <c r="J1020" s="36"/>
      <c r="K1020" s="37"/>
      <c r="L1020" s="37"/>
      <c r="M1020" s="38"/>
      <c r="N1020" s="36"/>
      <c r="O1020" s="39"/>
      <c r="P1020" s="39"/>
    </row>
    <row r="1021" spans="10:16" x14ac:dyDescent="0.25">
      <c r="J1021" s="36"/>
      <c r="K1021" s="37"/>
      <c r="L1021" s="37"/>
      <c r="M1021" s="38"/>
      <c r="N1021" s="36"/>
      <c r="O1021" s="39"/>
      <c r="P1021" s="39"/>
    </row>
    <row r="1022" spans="10:16" x14ac:dyDescent="0.25">
      <c r="J1022" s="36"/>
      <c r="K1022" s="37"/>
      <c r="L1022" s="37"/>
      <c r="M1022" s="38"/>
      <c r="N1022" s="36"/>
      <c r="O1022" s="39"/>
      <c r="P1022" s="39"/>
    </row>
    <row r="1023" spans="10:16" x14ac:dyDescent="0.25">
      <c r="J1023" s="36"/>
      <c r="K1023" s="37"/>
      <c r="L1023" s="37"/>
      <c r="M1023" s="38"/>
      <c r="N1023" s="36"/>
      <c r="O1023" s="39"/>
      <c r="P1023" s="39"/>
    </row>
    <row r="1024" spans="10:16" x14ac:dyDescent="0.25">
      <c r="J1024" s="36"/>
      <c r="K1024" s="37"/>
      <c r="L1024" s="37"/>
      <c r="M1024" s="38"/>
      <c r="N1024" s="36"/>
      <c r="O1024" s="39"/>
      <c r="P1024" s="39"/>
    </row>
    <row r="1025" spans="10:16" x14ac:dyDescent="0.25">
      <c r="J1025" s="36"/>
      <c r="K1025" s="37"/>
      <c r="L1025" s="37"/>
      <c r="M1025" s="38"/>
      <c r="N1025" s="36"/>
      <c r="O1025" s="39"/>
      <c r="P1025" s="39"/>
    </row>
    <row r="1026" spans="10:16" x14ac:dyDescent="0.25">
      <c r="J1026" s="36"/>
      <c r="K1026" s="37"/>
      <c r="L1026" s="37"/>
      <c r="M1026" s="38"/>
      <c r="N1026" s="36"/>
      <c r="O1026" s="39"/>
      <c r="P1026" s="39"/>
    </row>
    <row r="1027" spans="10:16" x14ac:dyDescent="0.25">
      <c r="J1027" s="36"/>
      <c r="K1027" s="37"/>
      <c r="L1027" s="37"/>
      <c r="M1027" s="38"/>
      <c r="N1027" s="36"/>
      <c r="O1027" s="39"/>
      <c r="P1027" s="39"/>
    </row>
    <row r="1028" spans="10:16" x14ac:dyDescent="0.25">
      <c r="J1028" s="36"/>
      <c r="K1028" s="37"/>
      <c r="L1028" s="37"/>
      <c r="M1028" s="38"/>
      <c r="N1028" s="36"/>
      <c r="O1028" s="39"/>
      <c r="P1028" s="39"/>
    </row>
    <row r="1029" spans="10:16" x14ac:dyDescent="0.25">
      <c r="J1029" s="36"/>
      <c r="K1029" s="37"/>
      <c r="L1029" s="37"/>
      <c r="M1029" s="38"/>
      <c r="N1029" s="36"/>
      <c r="O1029" s="39"/>
      <c r="P1029" s="39"/>
    </row>
    <row r="1030" spans="10:16" x14ac:dyDescent="0.25">
      <c r="J1030" s="36"/>
      <c r="K1030" s="37"/>
      <c r="L1030" s="37"/>
      <c r="M1030" s="38"/>
      <c r="N1030" s="36"/>
      <c r="O1030" s="39"/>
      <c r="P1030" s="39"/>
    </row>
    <row r="1031" spans="10:16" x14ac:dyDescent="0.25">
      <c r="J1031" s="36"/>
      <c r="K1031" s="37"/>
      <c r="L1031" s="37"/>
      <c r="M1031" s="38"/>
      <c r="N1031" s="36"/>
      <c r="O1031" s="39"/>
      <c r="P1031" s="39"/>
    </row>
    <row r="1032" spans="10:16" x14ac:dyDescent="0.25">
      <c r="J1032" s="36"/>
      <c r="K1032" s="37"/>
      <c r="L1032" s="37"/>
      <c r="M1032" s="38"/>
      <c r="N1032" s="36"/>
      <c r="O1032" s="39"/>
      <c r="P1032" s="39"/>
    </row>
    <row r="1033" spans="10:16" x14ac:dyDescent="0.25">
      <c r="J1033" s="36"/>
      <c r="K1033" s="37"/>
      <c r="L1033" s="37"/>
      <c r="M1033" s="38"/>
      <c r="N1033" s="36"/>
      <c r="O1033" s="39"/>
      <c r="P1033" s="39"/>
    </row>
    <row r="1034" spans="10:16" x14ac:dyDescent="0.25">
      <c r="J1034" s="36"/>
      <c r="K1034" s="37"/>
      <c r="L1034" s="37"/>
      <c r="M1034" s="38"/>
      <c r="N1034" s="36"/>
      <c r="O1034" s="39"/>
      <c r="P1034" s="39"/>
    </row>
    <row r="1035" spans="10:16" x14ac:dyDescent="0.25">
      <c r="J1035" s="36"/>
      <c r="K1035" s="37"/>
      <c r="L1035" s="37"/>
      <c r="M1035" s="38"/>
      <c r="N1035" s="36"/>
      <c r="O1035" s="39"/>
      <c r="P1035" s="39"/>
    </row>
  </sheetData>
  <mergeCells count="27">
    <mergeCell ref="A1:N1"/>
    <mergeCell ref="B245:D245"/>
    <mergeCell ref="A2:E2"/>
    <mergeCell ref="F2:I2"/>
    <mergeCell ref="J2:N2"/>
    <mergeCell ref="A3:N3"/>
    <mergeCell ref="B195:D195"/>
    <mergeCell ref="I139:I140"/>
    <mergeCell ref="B196:D196"/>
    <mergeCell ref="C23:C25"/>
    <mergeCell ref="D139:D140"/>
    <mergeCell ref="E139:E140"/>
    <mergeCell ref="C6:C9"/>
    <mergeCell ref="B59:D59"/>
    <mergeCell ref="B94:D94"/>
    <mergeCell ref="B122:D122"/>
    <mergeCell ref="B197:D197"/>
    <mergeCell ref="A199:E199"/>
    <mergeCell ref="F199:I199"/>
    <mergeCell ref="J199:N199"/>
    <mergeCell ref="D123:D124"/>
    <mergeCell ref="A200:N200"/>
    <mergeCell ref="A237:E237"/>
    <mergeCell ref="F237:I237"/>
    <mergeCell ref="J237:N237"/>
    <mergeCell ref="A238:N238"/>
    <mergeCell ref="B235:D235"/>
  </mergeCells>
  <pageMargins left="0.25" right="0.25" top="0.75" bottom="0.75" header="0.3" footer="0.3"/>
  <pageSetup paperSize="9" scale="48" fitToHeight="0" orientation="landscape" r:id="rId1"/>
  <headerFooter>
    <oddFooter>&amp;R&amp;14&amp;P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Szopka</dc:creator>
  <cp:lastModifiedBy>Wioletta Szopka</cp:lastModifiedBy>
  <cp:lastPrinted>2021-12-27T08:54:01Z</cp:lastPrinted>
  <dcterms:created xsi:type="dcterms:W3CDTF">2019-01-16T11:02:43Z</dcterms:created>
  <dcterms:modified xsi:type="dcterms:W3CDTF">2025-12-09T18:22:10Z</dcterms:modified>
</cp:coreProperties>
</file>